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OANH\OneDrive - Trường THPT Nam Trực\1. CONG TAC QUAN LY\3. CT DH\2. KHUNG CT\2025-2026\"/>
    </mc:Choice>
  </mc:AlternateContent>
  <bookViews>
    <workbookView xWindow="32760" yWindow="32760" windowWidth="17970" windowHeight="5895"/>
  </bookViews>
  <sheets>
    <sheet name="K10" sheetId="2" r:id="rId1"/>
    <sheet name="K11." sheetId="13" r:id="rId2"/>
    <sheet name="K12" sheetId="21" r:id="rId3"/>
    <sheet name="TH- 35 tuan (K10) " sheetId="5" r:id="rId4"/>
    <sheet name="TH- 35 tuan (K11)" sheetId="20" r:id="rId5"/>
    <sheet name="TH- 35 tuan (K12)" sheetId="30" r:id="rId6"/>
    <sheet name="10(A1,2,3,4)" sheetId="7" r:id="rId7"/>
    <sheet name="10A5" sheetId="31" r:id="rId8"/>
    <sheet name="10A6" sheetId="32" r:id="rId9"/>
    <sheet name="10A7,8" sheetId="8" r:id="rId10"/>
    <sheet name="10A9,10" sheetId="12" r:id="rId11"/>
    <sheet name="10A11" sheetId="16" r:id="rId12"/>
    <sheet name="11(A1-A7)" sheetId="14" r:id="rId13"/>
    <sheet name="11A8,9" sheetId="19" r:id="rId14"/>
    <sheet name="11A10" sheetId="10" r:id="rId15"/>
    <sheet name="11A11" sheetId="9" r:id="rId16"/>
    <sheet name="12(A1,2,3,4,5)" sheetId="22" r:id="rId17"/>
    <sheet name="12A6" sheetId="24" r:id="rId18"/>
    <sheet name="12A7,8" sheetId="26" r:id="rId19"/>
    <sheet name="12A9" sheetId="27" r:id="rId20"/>
    <sheet name="12A10" sheetId="28" r:id="rId21"/>
    <sheet name="12A11" sheetId="29" r:id="rId22"/>
  </sheets>
  <calcPr calcId="977461"/>
</workbook>
</file>

<file path=xl/calcChain.xml><?xml version="1.0" encoding="utf-8"?>
<calcChain xmlns="http://schemas.openxmlformats.org/spreadsheetml/2006/main">
  <c r="J43" i="22" l="1"/>
  <c r="G43" i="22"/>
  <c r="J43" i="24"/>
  <c r="G43" i="24"/>
  <c r="C43" i="24"/>
  <c r="J43" i="26"/>
  <c r="C43" i="26"/>
  <c r="G43" i="26"/>
  <c r="J43" i="27"/>
  <c r="G43" i="27"/>
  <c r="J43" i="28"/>
  <c r="G43" i="28"/>
  <c r="J43" i="29"/>
  <c r="G43" i="29"/>
  <c r="C43" i="29"/>
  <c r="G34" i="29"/>
  <c r="J33" i="29"/>
  <c r="G33" i="29"/>
  <c r="J30" i="29"/>
  <c r="G30" i="29"/>
  <c r="C30" i="29"/>
  <c r="J29" i="29"/>
  <c r="G29" i="29"/>
  <c r="G34" i="28"/>
  <c r="C34" i="28"/>
  <c r="J33" i="28"/>
  <c r="G33" i="28"/>
  <c r="J30" i="28"/>
  <c r="G30" i="28"/>
  <c r="C30" i="28"/>
  <c r="J29" i="28"/>
  <c r="G29" i="28"/>
  <c r="G34" i="27"/>
  <c r="J33" i="27"/>
  <c r="G33" i="27"/>
  <c r="J30" i="27"/>
  <c r="G30" i="27"/>
  <c r="C30" i="27"/>
  <c r="J29" i="27"/>
  <c r="G29" i="27"/>
  <c r="G34" i="26"/>
  <c r="J33" i="26"/>
  <c r="G33" i="26"/>
  <c r="J30" i="26"/>
  <c r="G30" i="26"/>
  <c r="C30" i="26"/>
  <c r="J29" i="26"/>
  <c r="G29" i="26"/>
  <c r="C29" i="26"/>
  <c r="C44" i="26"/>
  <c r="G34" i="24"/>
  <c r="C34" i="24"/>
  <c r="J33" i="24"/>
  <c r="G33" i="24"/>
  <c r="J30" i="24"/>
  <c r="G30" i="24"/>
  <c r="C30" i="24"/>
  <c r="J29" i="24"/>
  <c r="G29" i="24"/>
  <c r="G34" i="22"/>
  <c r="C34" i="22"/>
  <c r="J33" i="22"/>
  <c r="G33" i="22"/>
  <c r="J30" i="22"/>
  <c r="G30" i="22"/>
  <c r="C30" i="22"/>
  <c r="J29" i="22"/>
  <c r="G29" i="22"/>
  <c r="L23" i="22"/>
  <c r="C23" i="22"/>
  <c r="J23" i="22"/>
  <c r="G23" i="22"/>
  <c r="L22" i="22"/>
  <c r="C22" i="22"/>
  <c r="L21" i="22"/>
  <c r="L23" i="24"/>
  <c r="J23" i="24"/>
  <c r="G23" i="24"/>
  <c r="L22" i="24"/>
  <c r="C22" i="24"/>
  <c r="L21" i="24"/>
  <c r="L23" i="26"/>
  <c r="J23" i="26"/>
  <c r="G23" i="26"/>
  <c r="L22" i="26"/>
  <c r="C22" i="26"/>
  <c r="L21" i="26"/>
  <c r="L23" i="27"/>
  <c r="J23" i="27"/>
  <c r="G23" i="27"/>
  <c r="L22" i="27"/>
  <c r="L21" i="27"/>
  <c r="L23" i="28"/>
  <c r="J23" i="28"/>
  <c r="G23" i="28"/>
  <c r="L22" i="28"/>
  <c r="C22" i="28"/>
  <c r="L21" i="28"/>
  <c r="L23" i="29"/>
  <c r="J23" i="29"/>
  <c r="G23" i="29"/>
  <c r="C23" i="29"/>
  <c r="L22" i="29"/>
  <c r="C22" i="29"/>
  <c r="L21" i="29"/>
  <c r="L14" i="29"/>
  <c r="J14" i="29"/>
  <c r="G14" i="29"/>
  <c r="L13" i="29"/>
  <c r="J13" i="29"/>
  <c r="G13" i="29"/>
  <c r="L12" i="29"/>
  <c r="L11" i="29"/>
  <c r="L10" i="29"/>
  <c r="J10" i="29"/>
  <c r="G10" i="29"/>
  <c r="L9" i="29"/>
  <c r="C9" i="29"/>
  <c r="J9" i="29"/>
  <c r="G9" i="29"/>
  <c r="L14" i="28"/>
  <c r="J14" i="28"/>
  <c r="G14" i="28"/>
  <c r="L13" i="28"/>
  <c r="J13" i="28"/>
  <c r="G13" i="28"/>
  <c r="L12" i="28"/>
  <c r="L11" i="28"/>
  <c r="C11" i="28"/>
  <c r="L10" i="28"/>
  <c r="J10" i="28"/>
  <c r="G10" i="28"/>
  <c r="L9" i="28"/>
  <c r="C9" i="28"/>
  <c r="L24" i="28"/>
  <c r="J9" i="28"/>
  <c r="G9" i="28"/>
  <c r="L14" i="27"/>
  <c r="J14" i="27"/>
  <c r="G14" i="27"/>
  <c r="L13" i="27"/>
  <c r="J13" i="27"/>
  <c r="G13" i="27"/>
  <c r="L12" i="27"/>
  <c r="L11" i="27"/>
  <c r="L10" i="27"/>
  <c r="J10" i="27"/>
  <c r="G10" i="27"/>
  <c r="L9" i="27"/>
  <c r="J9" i="27"/>
  <c r="G9" i="27"/>
  <c r="L14" i="26"/>
  <c r="J14" i="26"/>
  <c r="G14" i="26"/>
  <c r="L13" i="26"/>
  <c r="J13" i="26"/>
  <c r="G13" i="26"/>
  <c r="L12" i="26"/>
  <c r="L11" i="26"/>
  <c r="C11" i="26"/>
  <c r="L10" i="26"/>
  <c r="J10" i="26"/>
  <c r="G10" i="26"/>
  <c r="L9" i="26"/>
  <c r="J9" i="26"/>
  <c r="J24" i="26"/>
  <c r="G9" i="26"/>
  <c r="L14" i="24"/>
  <c r="J14" i="24"/>
  <c r="G14" i="24"/>
  <c r="L13" i="24"/>
  <c r="J13" i="24"/>
  <c r="G13" i="24"/>
  <c r="C13" i="24"/>
  <c r="L12" i="24"/>
  <c r="L24" i="24"/>
  <c r="L11" i="24"/>
  <c r="C11" i="24"/>
  <c r="L10" i="24"/>
  <c r="J10" i="24"/>
  <c r="G10" i="24"/>
  <c r="L9" i="24"/>
  <c r="J9" i="24"/>
  <c r="G9" i="24"/>
  <c r="L14" i="22"/>
  <c r="J14" i="22"/>
  <c r="G14" i="22"/>
  <c r="L13" i="22"/>
  <c r="J13" i="22"/>
  <c r="G13" i="22"/>
  <c r="L12" i="22"/>
  <c r="C12" i="22"/>
  <c r="L11" i="22"/>
  <c r="C11" i="22"/>
  <c r="L10" i="22"/>
  <c r="J10" i="22"/>
  <c r="G10" i="22"/>
  <c r="L9" i="22"/>
  <c r="J9" i="22"/>
  <c r="G9" i="22"/>
  <c r="J43" i="19"/>
  <c r="C43" i="19"/>
  <c r="G43" i="19"/>
  <c r="J43" i="10"/>
  <c r="G43" i="10"/>
  <c r="J43" i="9"/>
  <c r="G43" i="9"/>
  <c r="C43" i="9"/>
  <c r="G34" i="9"/>
  <c r="J33" i="9"/>
  <c r="C33" i="9"/>
  <c r="G33" i="9"/>
  <c r="J30" i="9"/>
  <c r="G30" i="9"/>
  <c r="J29" i="9"/>
  <c r="G29" i="9"/>
  <c r="G34" i="10"/>
  <c r="J33" i="10"/>
  <c r="G33" i="10"/>
  <c r="J30" i="10"/>
  <c r="C30" i="10"/>
  <c r="G30" i="10"/>
  <c r="J29" i="10"/>
  <c r="G29" i="10"/>
  <c r="G34" i="19"/>
  <c r="J33" i="19"/>
  <c r="C33" i="19"/>
  <c r="G33" i="19"/>
  <c r="J30" i="19"/>
  <c r="C30" i="19"/>
  <c r="G30" i="19"/>
  <c r="J29" i="19"/>
  <c r="G29" i="19"/>
  <c r="L23" i="19"/>
  <c r="J23" i="19"/>
  <c r="G23" i="19"/>
  <c r="L22" i="19"/>
  <c r="C22" i="19"/>
  <c r="L21" i="19"/>
  <c r="L23" i="10"/>
  <c r="J23" i="10"/>
  <c r="G23" i="10"/>
  <c r="C23" i="10"/>
  <c r="L22" i="10"/>
  <c r="C22" i="10"/>
  <c r="L21" i="10"/>
  <c r="L23" i="9"/>
  <c r="J23" i="9"/>
  <c r="G23" i="9"/>
  <c r="L22" i="9"/>
  <c r="L21" i="9"/>
  <c r="L14" i="9"/>
  <c r="C14" i="9"/>
  <c r="J14" i="9"/>
  <c r="G14" i="9"/>
  <c r="L13" i="9"/>
  <c r="J13" i="9"/>
  <c r="G13" i="9"/>
  <c r="C13" i="9"/>
  <c r="L12" i="9"/>
  <c r="C12" i="9"/>
  <c r="L11" i="9"/>
  <c r="L10" i="9"/>
  <c r="J10" i="9"/>
  <c r="G10" i="9"/>
  <c r="L9" i="9"/>
  <c r="J9" i="9"/>
  <c r="G9" i="9"/>
  <c r="L14" i="10"/>
  <c r="C14" i="10"/>
  <c r="J14" i="10"/>
  <c r="G14" i="10"/>
  <c r="L13" i="10"/>
  <c r="J13" i="10"/>
  <c r="G13" i="10"/>
  <c r="C13" i="10"/>
  <c r="L12" i="10"/>
  <c r="C12" i="10"/>
  <c r="L11" i="10"/>
  <c r="C11" i="10"/>
  <c r="L10" i="10"/>
  <c r="J10" i="10"/>
  <c r="G10" i="10"/>
  <c r="L9" i="10"/>
  <c r="J9" i="10"/>
  <c r="G9" i="10"/>
  <c r="L14" i="19"/>
  <c r="C14" i="19"/>
  <c r="J14" i="19"/>
  <c r="G14" i="19"/>
  <c r="L13" i="19"/>
  <c r="J13" i="19"/>
  <c r="G13" i="19"/>
  <c r="C13" i="19"/>
  <c r="L12" i="19"/>
  <c r="C12" i="19"/>
  <c r="L11" i="19"/>
  <c r="C11" i="19"/>
  <c r="L10" i="19"/>
  <c r="J10" i="19"/>
  <c r="G10" i="19"/>
  <c r="L9" i="19"/>
  <c r="J9" i="19"/>
  <c r="G9" i="19"/>
  <c r="J43" i="14"/>
  <c r="C43" i="14"/>
  <c r="G43" i="14"/>
  <c r="G34" i="14"/>
  <c r="J33" i="14"/>
  <c r="G33" i="14"/>
  <c r="J30" i="14"/>
  <c r="G30" i="14"/>
  <c r="C30" i="14"/>
  <c r="J29" i="14"/>
  <c r="G29" i="14"/>
  <c r="L23" i="14"/>
  <c r="J23" i="14"/>
  <c r="G23" i="14"/>
  <c r="L22" i="14"/>
  <c r="L21" i="14"/>
  <c r="C23" i="14"/>
  <c r="C10" i="14"/>
  <c r="C12" i="14"/>
  <c r="C14" i="14"/>
  <c r="G26" i="5"/>
  <c r="C10" i="30"/>
  <c r="C11" i="30"/>
  <c r="E11" i="30"/>
  <c r="C19" i="20"/>
  <c r="D10" i="20"/>
  <c r="D12" i="20"/>
  <c r="C48" i="21"/>
  <c r="D24" i="30"/>
  <c r="C47" i="21"/>
  <c r="C48" i="13"/>
  <c r="D24" i="20"/>
  <c r="C47" i="13"/>
  <c r="L26" i="13"/>
  <c r="L12" i="13"/>
  <c r="C42" i="9"/>
  <c r="C41" i="9"/>
  <c r="C43" i="10"/>
  <c r="C42" i="10"/>
  <c r="C41" i="10"/>
  <c r="C42" i="19"/>
  <c r="C41" i="19"/>
  <c r="C42" i="14"/>
  <c r="C41" i="14"/>
  <c r="C32" i="14"/>
  <c r="L44" i="32"/>
  <c r="K44" i="32"/>
  <c r="I44" i="32"/>
  <c r="H44" i="32"/>
  <c r="F44" i="32"/>
  <c r="E44" i="32"/>
  <c r="J43" i="32"/>
  <c r="G43" i="32"/>
  <c r="C43" i="32"/>
  <c r="C42" i="32"/>
  <c r="C41" i="32"/>
  <c r="C40" i="32"/>
  <c r="J39" i="32"/>
  <c r="G39" i="32"/>
  <c r="J38" i="32"/>
  <c r="G38" i="32"/>
  <c r="C38" i="32"/>
  <c r="J37" i="32"/>
  <c r="G37" i="32"/>
  <c r="C37" i="32"/>
  <c r="J36" i="32"/>
  <c r="G36" i="32"/>
  <c r="C36" i="32"/>
  <c r="C35" i="32"/>
  <c r="G34" i="32"/>
  <c r="C34" i="32"/>
  <c r="G33" i="32"/>
  <c r="C33" i="32"/>
  <c r="C32" i="32"/>
  <c r="C31" i="32"/>
  <c r="J30" i="32"/>
  <c r="G30" i="32"/>
  <c r="C30" i="32"/>
  <c r="J29" i="32"/>
  <c r="J44" i="32"/>
  <c r="G29" i="32"/>
  <c r="C29" i="32"/>
  <c r="K24" i="32"/>
  <c r="I24" i="32"/>
  <c r="H24" i="32"/>
  <c r="F24" i="32"/>
  <c r="E24" i="32"/>
  <c r="D24" i="32"/>
  <c r="L23" i="32"/>
  <c r="L24" i="32"/>
  <c r="J23" i="32"/>
  <c r="G23" i="32"/>
  <c r="L22" i="32"/>
  <c r="C22" i="32"/>
  <c r="L21" i="32"/>
  <c r="C21" i="32"/>
  <c r="L20" i="32"/>
  <c r="C20" i="32"/>
  <c r="J19" i="32"/>
  <c r="G19" i="32"/>
  <c r="C19" i="32"/>
  <c r="J18" i="32"/>
  <c r="G18" i="32"/>
  <c r="C18" i="32"/>
  <c r="J17" i="32"/>
  <c r="C17" i="32"/>
  <c r="G17" i="32"/>
  <c r="J16" i="32"/>
  <c r="G16" i="32"/>
  <c r="C16" i="32"/>
  <c r="L14" i="32"/>
  <c r="J14" i="32"/>
  <c r="G14" i="32"/>
  <c r="C14" i="32"/>
  <c r="G13" i="32"/>
  <c r="C13" i="32"/>
  <c r="C12" i="32"/>
  <c r="C11" i="32"/>
  <c r="J10" i="32"/>
  <c r="G10" i="32"/>
  <c r="J9" i="32"/>
  <c r="G9" i="32"/>
  <c r="L44" i="31"/>
  <c r="K44" i="31"/>
  <c r="I44" i="31"/>
  <c r="H44" i="31"/>
  <c r="F44" i="31"/>
  <c r="E44" i="31"/>
  <c r="J43" i="31"/>
  <c r="G43" i="31"/>
  <c r="C43" i="31"/>
  <c r="C42" i="31"/>
  <c r="C41" i="31"/>
  <c r="C40" i="31"/>
  <c r="J39" i="31"/>
  <c r="G39" i="31"/>
  <c r="C39" i="31"/>
  <c r="J38" i="31"/>
  <c r="G38" i="31"/>
  <c r="C38" i="31"/>
  <c r="J37" i="31"/>
  <c r="G37" i="31"/>
  <c r="C37" i="31"/>
  <c r="J36" i="31"/>
  <c r="G36" i="31"/>
  <c r="C36" i="31"/>
  <c r="C35" i="31"/>
  <c r="G34" i="31"/>
  <c r="C34" i="31"/>
  <c r="G33" i="31"/>
  <c r="C33" i="31"/>
  <c r="C32" i="31"/>
  <c r="C31" i="31"/>
  <c r="J30" i="31"/>
  <c r="G30" i="31"/>
  <c r="C30" i="31"/>
  <c r="J29" i="31"/>
  <c r="J44" i="31"/>
  <c r="G29" i="31"/>
  <c r="K24" i="31"/>
  <c r="I24" i="31"/>
  <c r="H24" i="31"/>
  <c r="F24" i="31"/>
  <c r="E24" i="31"/>
  <c r="D24" i="31"/>
  <c r="L23" i="31"/>
  <c r="J23" i="31"/>
  <c r="G23" i="31"/>
  <c r="C23" i="31"/>
  <c r="L22" i="31"/>
  <c r="C22" i="31"/>
  <c r="L21" i="31"/>
  <c r="C21" i="31"/>
  <c r="L20" i="31"/>
  <c r="C20" i="31"/>
  <c r="J19" i="31"/>
  <c r="G19" i="31"/>
  <c r="C19" i="31"/>
  <c r="J18" i="31"/>
  <c r="C18" i="31"/>
  <c r="G18" i="31"/>
  <c r="J17" i="31"/>
  <c r="C17" i="31"/>
  <c r="G17" i="31"/>
  <c r="J16" i="31"/>
  <c r="G16" i="31"/>
  <c r="C16" i="31"/>
  <c r="L14" i="31"/>
  <c r="J14" i="31"/>
  <c r="G14" i="31"/>
  <c r="G13" i="31"/>
  <c r="C13" i="31"/>
  <c r="C12" i="31"/>
  <c r="C11" i="31"/>
  <c r="J10" i="31"/>
  <c r="C10" i="31"/>
  <c r="G10" i="31"/>
  <c r="J9" i="31"/>
  <c r="J24" i="31"/>
  <c r="G9" i="31"/>
  <c r="C9" i="31"/>
  <c r="G24" i="31"/>
  <c r="D24" i="16"/>
  <c r="L14" i="16"/>
  <c r="J14" i="16"/>
  <c r="G14" i="16"/>
  <c r="C14" i="16"/>
  <c r="G13" i="16"/>
  <c r="C13" i="16"/>
  <c r="J10" i="16"/>
  <c r="G10" i="16"/>
  <c r="J9" i="16"/>
  <c r="G9" i="16"/>
  <c r="L14" i="12"/>
  <c r="J14" i="12"/>
  <c r="G14" i="12"/>
  <c r="G13" i="12"/>
  <c r="C13" i="12"/>
  <c r="J10" i="12"/>
  <c r="G10" i="12"/>
  <c r="J9" i="12"/>
  <c r="G9" i="12"/>
  <c r="L14" i="8"/>
  <c r="J14" i="8"/>
  <c r="G14" i="8"/>
  <c r="G13" i="8"/>
  <c r="C13" i="8"/>
  <c r="J10" i="8"/>
  <c r="G10" i="8"/>
  <c r="J9" i="8"/>
  <c r="G9" i="8"/>
  <c r="G24" i="8"/>
  <c r="D24" i="9"/>
  <c r="D24" i="10"/>
  <c r="D24" i="19"/>
  <c r="D24" i="12"/>
  <c r="D24" i="29"/>
  <c r="D24" i="28"/>
  <c r="D24" i="26"/>
  <c r="D24" i="22"/>
  <c r="C26" i="21"/>
  <c r="C24" i="30"/>
  <c r="C25" i="21"/>
  <c r="C26" i="13"/>
  <c r="C24" i="20"/>
  <c r="E24" i="20"/>
  <c r="C25" i="13"/>
  <c r="C47" i="2"/>
  <c r="C48" i="2"/>
  <c r="C25" i="2"/>
  <c r="C26" i="2"/>
  <c r="L44" i="22"/>
  <c r="L44" i="19"/>
  <c r="L44" i="12"/>
  <c r="L44" i="7"/>
  <c r="C35" i="21"/>
  <c r="D11" i="30"/>
  <c r="C34" i="21"/>
  <c r="D10" i="30"/>
  <c r="C33" i="21"/>
  <c r="D9" i="30"/>
  <c r="E9" i="30"/>
  <c r="C34" i="13"/>
  <c r="C33" i="13"/>
  <c r="D9" i="20"/>
  <c r="C42" i="29"/>
  <c r="C41" i="29"/>
  <c r="C40" i="29"/>
  <c r="C35" i="29"/>
  <c r="C33" i="29"/>
  <c r="C32" i="29"/>
  <c r="C31" i="29"/>
  <c r="C42" i="28"/>
  <c r="C41" i="28"/>
  <c r="C40" i="28"/>
  <c r="C35" i="28"/>
  <c r="C32" i="28"/>
  <c r="C31" i="28"/>
  <c r="C42" i="27"/>
  <c r="C41" i="27"/>
  <c r="C40" i="27"/>
  <c r="C35" i="27"/>
  <c r="C32" i="27"/>
  <c r="C31" i="27"/>
  <c r="C42" i="26"/>
  <c r="C41" i="26"/>
  <c r="C40" i="26"/>
  <c r="C35" i="26"/>
  <c r="C32" i="26"/>
  <c r="C31" i="26"/>
  <c r="C42" i="24"/>
  <c r="C41" i="24"/>
  <c r="C40" i="24"/>
  <c r="C35" i="24"/>
  <c r="C32" i="24"/>
  <c r="C31" i="24"/>
  <c r="C42" i="22"/>
  <c r="C41" i="22"/>
  <c r="C40" i="22"/>
  <c r="C35" i="22"/>
  <c r="C32" i="22"/>
  <c r="C31" i="22"/>
  <c r="C22" i="9"/>
  <c r="C40" i="9"/>
  <c r="C36" i="9"/>
  <c r="C35" i="9"/>
  <c r="C32" i="9"/>
  <c r="C31" i="9"/>
  <c r="C23" i="27"/>
  <c r="L44" i="29"/>
  <c r="C11" i="29"/>
  <c r="C12" i="29"/>
  <c r="L15" i="29"/>
  <c r="C15" i="29"/>
  <c r="L16" i="29"/>
  <c r="L17" i="29"/>
  <c r="L18" i="29"/>
  <c r="L19" i="29"/>
  <c r="L24" i="29"/>
  <c r="L20" i="29"/>
  <c r="C20" i="29"/>
  <c r="C21" i="29"/>
  <c r="K24" i="29"/>
  <c r="L44" i="28"/>
  <c r="C10" i="28"/>
  <c r="C12" i="28"/>
  <c r="L15" i="28"/>
  <c r="C15" i="28"/>
  <c r="L16" i="28"/>
  <c r="L17" i="28"/>
  <c r="L18" i="28"/>
  <c r="L19" i="28"/>
  <c r="C19" i="28"/>
  <c r="L20" i="28"/>
  <c r="C20" i="28"/>
  <c r="C21" i="28"/>
  <c r="K24" i="28"/>
  <c r="L44" i="27"/>
  <c r="D24" i="27"/>
  <c r="C11" i="27"/>
  <c r="C12" i="27"/>
  <c r="L15" i="27"/>
  <c r="C15" i="27"/>
  <c r="L16" i="27"/>
  <c r="L17" i="27"/>
  <c r="L18" i="27"/>
  <c r="L19" i="27"/>
  <c r="L20" i="27"/>
  <c r="C20" i="27"/>
  <c r="C21" i="27"/>
  <c r="C22" i="27"/>
  <c r="K24" i="27"/>
  <c r="L44" i="26"/>
  <c r="C10" i="26"/>
  <c r="C12" i="26"/>
  <c r="L15" i="26"/>
  <c r="C15" i="26"/>
  <c r="L16" i="26"/>
  <c r="L17" i="26"/>
  <c r="L18" i="26"/>
  <c r="C18" i="26"/>
  <c r="L19" i="26"/>
  <c r="L20" i="26"/>
  <c r="C20" i="26"/>
  <c r="C21" i="26"/>
  <c r="K24" i="26"/>
  <c r="L44" i="24"/>
  <c r="D24" i="24"/>
  <c r="C10" i="24"/>
  <c r="C14" i="24"/>
  <c r="L15" i="24"/>
  <c r="C15" i="24"/>
  <c r="L16" i="24"/>
  <c r="L17" i="24"/>
  <c r="L18" i="24"/>
  <c r="C18" i="24"/>
  <c r="L19" i="24"/>
  <c r="C19" i="24"/>
  <c r="L20" i="24"/>
  <c r="C20" i="24"/>
  <c r="C21" i="24"/>
  <c r="L15" i="22"/>
  <c r="C15" i="22"/>
  <c r="L16" i="22"/>
  <c r="C16" i="22"/>
  <c r="L17" i="22"/>
  <c r="L18" i="22"/>
  <c r="L19" i="22"/>
  <c r="L20" i="22"/>
  <c r="C20" i="22"/>
  <c r="C21" i="22"/>
  <c r="L10" i="21"/>
  <c r="L11" i="21"/>
  <c r="C11" i="21"/>
  <c r="C9" i="30"/>
  <c r="C12" i="21"/>
  <c r="L13" i="21"/>
  <c r="L14" i="21"/>
  <c r="C14" i="21"/>
  <c r="C12" i="30"/>
  <c r="L15" i="21"/>
  <c r="L16" i="21"/>
  <c r="L17" i="21"/>
  <c r="L18" i="21"/>
  <c r="C18" i="21"/>
  <c r="C17" i="30"/>
  <c r="E17" i="30"/>
  <c r="L19" i="21"/>
  <c r="L20" i="21"/>
  <c r="L21" i="21"/>
  <c r="L22" i="21"/>
  <c r="C22" i="21"/>
  <c r="C21" i="30"/>
  <c r="E21" i="30"/>
  <c r="L23" i="21"/>
  <c r="L9" i="21"/>
  <c r="L44" i="9"/>
  <c r="L15" i="9"/>
  <c r="C15" i="9"/>
  <c r="L16" i="9"/>
  <c r="L17" i="9"/>
  <c r="L18" i="9"/>
  <c r="L19" i="9"/>
  <c r="L20" i="9"/>
  <c r="C20" i="9"/>
  <c r="C21" i="9"/>
  <c r="C23" i="9"/>
  <c r="K24" i="9"/>
  <c r="L44" i="10"/>
  <c r="C10" i="10"/>
  <c r="L15" i="10"/>
  <c r="C15" i="10"/>
  <c r="L16" i="10"/>
  <c r="L17" i="10"/>
  <c r="L18" i="10"/>
  <c r="L19" i="10"/>
  <c r="L20" i="10"/>
  <c r="C20" i="10"/>
  <c r="C21" i="10"/>
  <c r="L15" i="19"/>
  <c r="C15" i="19"/>
  <c r="L16" i="19"/>
  <c r="L17" i="19"/>
  <c r="C17" i="19"/>
  <c r="L18" i="19"/>
  <c r="L19" i="19"/>
  <c r="L20" i="19"/>
  <c r="C20" i="19"/>
  <c r="C21" i="19"/>
  <c r="L44" i="14"/>
  <c r="D24" i="14"/>
  <c r="C11" i="14"/>
  <c r="C13" i="14"/>
  <c r="L15" i="14"/>
  <c r="C15" i="14"/>
  <c r="L16" i="14"/>
  <c r="L17" i="14"/>
  <c r="L18" i="14"/>
  <c r="L19" i="14"/>
  <c r="L20" i="14"/>
  <c r="C20" i="14"/>
  <c r="C21" i="14"/>
  <c r="L10" i="13"/>
  <c r="L11" i="13"/>
  <c r="C11" i="13"/>
  <c r="C9" i="20"/>
  <c r="E9" i="20"/>
  <c r="C12" i="13"/>
  <c r="C10" i="20"/>
  <c r="E10" i="20"/>
  <c r="L13" i="13"/>
  <c r="L14" i="13"/>
  <c r="L15" i="13"/>
  <c r="L16" i="13"/>
  <c r="C16" i="13"/>
  <c r="C15" i="20"/>
  <c r="E15" i="20"/>
  <c r="L17" i="13"/>
  <c r="L18" i="13"/>
  <c r="L19" i="13"/>
  <c r="L20" i="13"/>
  <c r="C20" i="13"/>
  <c r="L21" i="13"/>
  <c r="L22" i="13"/>
  <c r="L23" i="13"/>
  <c r="L9" i="13"/>
  <c r="L44" i="8"/>
  <c r="L44" i="16"/>
  <c r="C11" i="16"/>
  <c r="C12" i="16"/>
  <c r="L15" i="16"/>
  <c r="C15" i="16"/>
  <c r="L16" i="16"/>
  <c r="L17" i="16"/>
  <c r="L18" i="16"/>
  <c r="L19" i="16"/>
  <c r="L20" i="16"/>
  <c r="C20" i="16"/>
  <c r="L21" i="16"/>
  <c r="C21" i="16"/>
  <c r="L22" i="16"/>
  <c r="C22" i="16"/>
  <c r="L23" i="16"/>
  <c r="C42" i="12"/>
  <c r="C41" i="12"/>
  <c r="C40" i="12"/>
  <c r="C35" i="12"/>
  <c r="C32" i="12"/>
  <c r="C31" i="12"/>
  <c r="C10" i="12"/>
  <c r="C11" i="12"/>
  <c r="C12" i="12"/>
  <c r="L15" i="12"/>
  <c r="C15" i="12"/>
  <c r="L16" i="12"/>
  <c r="L17" i="12"/>
  <c r="L18" i="12"/>
  <c r="L19" i="12"/>
  <c r="L20" i="12"/>
  <c r="C20" i="12"/>
  <c r="L21" i="12"/>
  <c r="C21" i="12"/>
  <c r="L22" i="12"/>
  <c r="C22" i="12"/>
  <c r="L23" i="12"/>
  <c r="C42" i="8"/>
  <c r="C41" i="8"/>
  <c r="C40" i="8"/>
  <c r="C35" i="8"/>
  <c r="C32" i="8"/>
  <c r="C31" i="8"/>
  <c r="C11" i="8"/>
  <c r="C12" i="8"/>
  <c r="L15" i="8"/>
  <c r="L16" i="8"/>
  <c r="L17" i="8"/>
  <c r="L18" i="8"/>
  <c r="L19" i="8"/>
  <c r="L20" i="8"/>
  <c r="C20" i="8"/>
  <c r="L21" i="8"/>
  <c r="C21" i="8"/>
  <c r="L22" i="8"/>
  <c r="C22" i="8"/>
  <c r="L23" i="8"/>
  <c r="C10" i="7"/>
  <c r="C11" i="7"/>
  <c r="C22" i="7"/>
  <c r="C23" i="7"/>
  <c r="C31" i="7"/>
  <c r="C32" i="7"/>
  <c r="C35" i="7"/>
  <c r="C40" i="7"/>
  <c r="C41" i="7"/>
  <c r="C42" i="7"/>
  <c r="L24" i="7"/>
  <c r="C12" i="7"/>
  <c r="L14" i="7"/>
  <c r="L20" i="7"/>
  <c r="L21" i="7"/>
  <c r="C21" i="7"/>
  <c r="L22" i="7"/>
  <c r="L23" i="7"/>
  <c r="C32" i="2"/>
  <c r="D8" i="5"/>
  <c r="C33" i="2"/>
  <c r="C34" i="2"/>
  <c r="C38" i="2"/>
  <c r="D15" i="5"/>
  <c r="C31" i="2"/>
  <c r="D7" i="5"/>
  <c r="E20" i="20"/>
  <c r="C20" i="2"/>
  <c r="L22" i="2"/>
  <c r="L23" i="2"/>
  <c r="L21" i="2"/>
  <c r="L10" i="2"/>
  <c r="L11" i="2"/>
  <c r="C11" i="2"/>
  <c r="L12" i="2"/>
  <c r="C12" i="2"/>
  <c r="L13" i="2"/>
  <c r="L14" i="2"/>
  <c r="L15" i="2"/>
  <c r="L16" i="2"/>
  <c r="C16" i="2"/>
  <c r="C15" i="5"/>
  <c r="E15" i="5"/>
  <c r="L17" i="2"/>
  <c r="L18" i="2"/>
  <c r="L19" i="2"/>
  <c r="L9" i="2"/>
  <c r="D24" i="8"/>
  <c r="H26" i="30"/>
  <c r="G26" i="30"/>
  <c r="F26" i="30"/>
  <c r="E25" i="30"/>
  <c r="K44" i="29"/>
  <c r="I44" i="29"/>
  <c r="H44" i="29"/>
  <c r="F44" i="29"/>
  <c r="E44" i="29"/>
  <c r="J39" i="29"/>
  <c r="G39" i="29"/>
  <c r="C39" i="29"/>
  <c r="J38" i="29"/>
  <c r="J44" i="29"/>
  <c r="G38" i="29"/>
  <c r="J37" i="29"/>
  <c r="G37" i="29"/>
  <c r="C37" i="29"/>
  <c r="J36" i="29"/>
  <c r="G36" i="29"/>
  <c r="C36" i="29"/>
  <c r="C34" i="29"/>
  <c r="I24" i="29"/>
  <c r="H24" i="29"/>
  <c r="F24" i="29"/>
  <c r="E24" i="29"/>
  <c r="J19" i="29"/>
  <c r="G19" i="29"/>
  <c r="C19" i="29"/>
  <c r="J18" i="29"/>
  <c r="G18" i="29"/>
  <c r="J17" i="29"/>
  <c r="C17" i="29"/>
  <c r="J16" i="29"/>
  <c r="G16" i="29"/>
  <c r="C16" i="29"/>
  <c r="C13" i="29"/>
  <c r="J24" i="29"/>
  <c r="K44" i="28"/>
  <c r="I44" i="28"/>
  <c r="H44" i="28"/>
  <c r="F44" i="28"/>
  <c r="E44" i="28"/>
  <c r="C43" i="28"/>
  <c r="J39" i="28"/>
  <c r="J44" i="28"/>
  <c r="G39" i="28"/>
  <c r="C39" i="28"/>
  <c r="J38" i="28"/>
  <c r="G38" i="28"/>
  <c r="C38" i="28"/>
  <c r="J37" i="28"/>
  <c r="G37" i="28"/>
  <c r="G44" i="28"/>
  <c r="J36" i="28"/>
  <c r="G36" i="28"/>
  <c r="C36" i="28"/>
  <c r="C33" i="28"/>
  <c r="I24" i="28"/>
  <c r="H24" i="28"/>
  <c r="F24" i="28"/>
  <c r="E24" i="28"/>
  <c r="J19" i="28"/>
  <c r="G19" i="28"/>
  <c r="J18" i="28"/>
  <c r="G18" i="28"/>
  <c r="C18" i="28"/>
  <c r="J17" i="28"/>
  <c r="J24" i="28"/>
  <c r="J16" i="28"/>
  <c r="G16" i="28"/>
  <c r="C16" i="28"/>
  <c r="K44" i="27"/>
  <c r="I44" i="27"/>
  <c r="H44" i="27"/>
  <c r="F44" i="27"/>
  <c r="E44" i="27"/>
  <c r="C43" i="27"/>
  <c r="J39" i="27"/>
  <c r="G39" i="27"/>
  <c r="C39" i="27"/>
  <c r="J38" i="27"/>
  <c r="G38" i="27"/>
  <c r="C38" i="27"/>
  <c r="J37" i="27"/>
  <c r="G37" i="27"/>
  <c r="J36" i="27"/>
  <c r="G36" i="27"/>
  <c r="C36" i="27"/>
  <c r="C34" i="27"/>
  <c r="C33" i="27"/>
  <c r="C29" i="27"/>
  <c r="I24" i="27"/>
  <c r="H24" i="27"/>
  <c r="F24" i="27"/>
  <c r="E24" i="27"/>
  <c r="J19" i="27"/>
  <c r="G19" i="27"/>
  <c r="C19" i="27"/>
  <c r="J18" i="27"/>
  <c r="G18" i="27"/>
  <c r="J17" i="27"/>
  <c r="J16" i="27"/>
  <c r="G16" i="27"/>
  <c r="C16" i="27"/>
  <c r="K44" i="26"/>
  <c r="I44" i="26"/>
  <c r="H44" i="26"/>
  <c r="F44" i="26"/>
  <c r="E44" i="26"/>
  <c r="J39" i="26"/>
  <c r="G39" i="26"/>
  <c r="C39" i="26"/>
  <c r="J38" i="26"/>
  <c r="G38" i="26"/>
  <c r="C38" i="26"/>
  <c r="J37" i="26"/>
  <c r="G37" i="26"/>
  <c r="C37" i="26"/>
  <c r="J36" i="26"/>
  <c r="G36" i="26"/>
  <c r="C36" i="26"/>
  <c r="C34" i="26"/>
  <c r="C33" i="26"/>
  <c r="I24" i="26"/>
  <c r="H24" i="26"/>
  <c r="F24" i="26"/>
  <c r="E24" i="26"/>
  <c r="J19" i="26"/>
  <c r="G19" i="26"/>
  <c r="C19" i="26"/>
  <c r="J18" i="26"/>
  <c r="G18" i="26"/>
  <c r="J17" i="26"/>
  <c r="J16" i="26"/>
  <c r="G16" i="26"/>
  <c r="K44" i="24"/>
  <c r="I44" i="24"/>
  <c r="H44" i="24"/>
  <c r="F44" i="24"/>
  <c r="E44" i="24"/>
  <c r="J39" i="24"/>
  <c r="G39" i="24"/>
  <c r="C39" i="24"/>
  <c r="J38" i="24"/>
  <c r="C38" i="24"/>
  <c r="G38" i="24"/>
  <c r="J37" i="24"/>
  <c r="G37" i="24"/>
  <c r="C37" i="24"/>
  <c r="J36" i="24"/>
  <c r="J44" i="24"/>
  <c r="G36" i="24"/>
  <c r="K24" i="24"/>
  <c r="I24" i="24"/>
  <c r="H24" i="24"/>
  <c r="F24" i="24"/>
  <c r="E24" i="24"/>
  <c r="J19" i="24"/>
  <c r="G19" i="24"/>
  <c r="J18" i="24"/>
  <c r="G18" i="24"/>
  <c r="J17" i="24"/>
  <c r="G17" i="24"/>
  <c r="J16" i="24"/>
  <c r="G16" i="24"/>
  <c r="C16" i="24"/>
  <c r="K44" i="22"/>
  <c r="I44" i="22"/>
  <c r="H44" i="22"/>
  <c r="F44" i="22"/>
  <c r="E44" i="22"/>
  <c r="C43" i="22"/>
  <c r="J39" i="22"/>
  <c r="C39" i="22"/>
  <c r="G39" i="22"/>
  <c r="J38" i="22"/>
  <c r="G38" i="22"/>
  <c r="C38" i="22"/>
  <c r="J37" i="22"/>
  <c r="G37" i="22"/>
  <c r="J36" i="22"/>
  <c r="G36" i="22"/>
  <c r="C36" i="22"/>
  <c r="C33" i="22"/>
  <c r="J44" i="22"/>
  <c r="C29" i="22"/>
  <c r="K24" i="22"/>
  <c r="I24" i="22"/>
  <c r="H24" i="22"/>
  <c r="F24" i="22"/>
  <c r="E24" i="22"/>
  <c r="J19" i="22"/>
  <c r="G19" i="22"/>
  <c r="G24" i="22"/>
  <c r="J18" i="22"/>
  <c r="C18" i="22"/>
  <c r="G18" i="22"/>
  <c r="J17" i="22"/>
  <c r="G17" i="22"/>
  <c r="C17" i="22"/>
  <c r="J16" i="22"/>
  <c r="G16" i="22"/>
  <c r="J24" i="22"/>
  <c r="J45" i="21"/>
  <c r="G45" i="21"/>
  <c r="J44" i="21"/>
  <c r="G44" i="21"/>
  <c r="C44" i="21"/>
  <c r="D21" i="30"/>
  <c r="J43" i="21"/>
  <c r="G43" i="21"/>
  <c r="C43" i="21"/>
  <c r="D20" i="30"/>
  <c r="J42" i="21"/>
  <c r="G42" i="21"/>
  <c r="C42" i="21"/>
  <c r="D19" i="30"/>
  <c r="J41" i="21"/>
  <c r="C41" i="21"/>
  <c r="D18" i="30"/>
  <c r="G41" i="21"/>
  <c r="J40" i="21"/>
  <c r="G40" i="21"/>
  <c r="C40" i="21"/>
  <c r="D17" i="30"/>
  <c r="J39" i="21"/>
  <c r="G39" i="21"/>
  <c r="C39" i="21"/>
  <c r="D16" i="30"/>
  <c r="J38" i="21"/>
  <c r="G38" i="21"/>
  <c r="C38" i="21"/>
  <c r="D15" i="30"/>
  <c r="J37" i="21"/>
  <c r="G37" i="21"/>
  <c r="G36" i="21"/>
  <c r="C36" i="21"/>
  <c r="D12" i="30"/>
  <c r="J35" i="21"/>
  <c r="G35" i="21"/>
  <c r="J32" i="21"/>
  <c r="G32" i="21"/>
  <c r="C32" i="21"/>
  <c r="D8" i="30"/>
  <c r="J31" i="21"/>
  <c r="G31" i="21"/>
  <c r="J23" i="21"/>
  <c r="G23" i="21"/>
  <c r="C23" i="21"/>
  <c r="J22" i="21"/>
  <c r="G22" i="21"/>
  <c r="J21" i="21"/>
  <c r="G21" i="21"/>
  <c r="C21" i="21"/>
  <c r="C20" i="30"/>
  <c r="E20" i="30"/>
  <c r="J20" i="21"/>
  <c r="G20" i="21"/>
  <c r="J19" i="21"/>
  <c r="G19" i="21"/>
  <c r="C19" i="21"/>
  <c r="C18" i="30"/>
  <c r="E18" i="30"/>
  <c r="J18" i="21"/>
  <c r="G18" i="21"/>
  <c r="J17" i="21"/>
  <c r="G17" i="21"/>
  <c r="C17" i="21"/>
  <c r="C16" i="30"/>
  <c r="J16" i="21"/>
  <c r="C16" i="21"/>
  <c r="C15" i="30"/>
  <c r="J15" i="21"/>
  <c r="G15" i="21"/>
  <c r="J14" i="21"/>
  <c r="G14" i="21"/>
  <c r="J13" i="21"/>
  <c r="G13" i="21"/>
  <c r="C13" i="21"/>
  <c r="J10" i="21"/>
  <c r="G10" i="21"/>
  <c r="C10" i="21"/>
  <c r="C8" i="30"/>
  <c r="J9" i="21"/>
  <c r="G9" i="21"/>
  <c r="E44" i="9"/>
  <c r="E44" i="10"/>
  <c r="C32" i="10"/>
  <c r="C31" i="10"/>
  <c r="E44" i="19"/>
  <c r="C34" i="19"/>
  <c r="C32" i="19"/>
  <c r="C31" i="19"/>
  <c r="E44" i="14"/>
  <c r="C31" i="14"/>
  <c r="D24" i="7"/>
  <c r="C33" i="14"/>
  <c r="J33" i="16"/>
  <c r="J33" i="12"/>
  <c r="J44" i="12"/>
  <c r="G33" i="12"/>
  <c r="J33" i="8"/>
  <c r="I26" i="20"/>
  <c r="H26" i="20"/>
  <c r="G26" i="20"/>
  <c r="F26" i="20"/>
  <c r="E25" i="20"/>
  <c r="K44" i="19"/>
  <c r="I44" i="19"/>
  <c r="H44" i="19"/>
  <c r="F44" i="19"/>
  <c r="J39" i="19"/>
  <c r="G39" i="19"/>
  <c r="C39" i="19"/>
  <c r="J38" i="19"/>
  <c r="G38" i="19"/>
  <c r="C38" i="19"/>
  <c r="J37" i="19"/>
  <c r="G37" i="19"/>
  <c r="C37" i="19"/>
  <c r="J36" i="19"/>
  <c r="G36" i="19"/>
  <c r="C36" i="19"/>
  <c r="K24" i="19"/>
  <c r="I24" i="19"/>
  <c r="H24" i="19"/>
  <c r="F24" i="19"/>
  <c r="E24" i="19"/>
  <c r="J19" i="19"/>
  <c r="C19" i="19"/>
  <c r="G19" i="19"/>
  <c r="J18" i="19"/>
  <c r="G18" i="19"/>
  <c r="J17" i="19"/>
  <c r="J16" i="19"/>
  <c r="J24" i="19"/>
  <c r="G16" i="19"/>
  <c r="C16" i="19"/>
  <c r="K44" i="16"/>
  <c r="I44" i="16"/>
  <c r="H44" i="16"/>
  <c r="F44" i="16"/>
  <c r="E44" i="16"/>
  <c r="J43" i="16"/>
  <c r="G43" i="16"/>
  <c r="C42" i="16"/>
  <c r="C41" i="16"/>
  <c r="J39" i="16"/>
  <c r="G39" i="16"/>
  <c r="C39" i="16"/>
  <c r="J38" i="16"/>
  <c r="C38" i="16"/>
  <c r="G38" i="16"/>
  <c r="J37" i="16"/>
  <c r="G37" i="16"/>
  <c r="C37" i="16"/>
  <c r="J36" i="16"/>
  <c r="G36" i="16"/>
  <c r="C36" i="16"/>
  <c r="G34" i="16"/>
  <c r="C34" i="16"/>
  <c r="G33" i="16"/>
  <c r="C32" i="16"/>
  <c r="J30" i="16"/>
  <c r="G30" i="16"/>
  <c r="C30" i="16"/>
  <c r="J29" i="16"/>
  <c r="G29" i="16"/>
  <c r="C29" i="16"/>
  <c r="K24" i="16"/>
  <c r="I24" i="16"/>
  <c r="H24" i="16"/>
  <c r="F24" i="16"/>
  <c r="E24" i="16"/>
  <c r="J23" i="16"/>
  <c r="C23" i="16"/>
  <c r="G23" i="16"/>
  <c r="J19" i="16"/>
  <c r="G19" i="16"/>
  <c r="J18" i="16"/>
  <c r="G18" i="16"/>
  <c r="J17" i="16"/>
  <c r="C17" i="16"/>
  <c r="J16" i="16"/>
  <c r="G16" i="16"/>
  <c r="K44" i="14"/>
  <c r="I44" i="14"/>
  <c r="H44" i="14"/>
  <c r="F44" i="14"/>
  <c r="J39" i="14"/>
  <c r="G39" i="14"/>
  <c r="C39" i="14"/>
  <c r="J38" i="14"/>
  <c r="G38" i="14"/>
  <c r="J37" i="14"/>
  <c r="G37" i="14"/>
  <c r="C37" i="14"/>
  <c r="J36" i="14"/>
  <c r="G36" i="14"/>
  <c r="C36" i="14"/>
  <c r="C34" i="14"/>
  <c r="K24" i="14"/>
  <c r="I24" i="14"/>
  <c r="H24" i="14"/>
  <c r="F24" i="14"/>
  <c r="E24" i="14"/>
  <c r="J19" i="14"/>
  <c r="G19" i="14"/>
  <c r="C19" i="14"/>
  <c r="J18" i="14"/>
  <c r="J24" i="14"/>
  <c r="G18" i="14"/>
  <c r="J17" i="14"/>
  <c r="G17" i="14"/>
  <c r="C17" i="14"/>
  <c r="J16" i="14"/>
  <c r="G16" i="14"/>
  <c r="J45" i="13"/>
  <c r="G45" i="13"/>
  <c r="C45" i="13"/>
  <c r="J44" i="13"/>
  <c r="C44" i="13"/>
  <c r="D21" i="20"/>
  <c r="G44" i="13"/>
  <c r="J43" i="13"/>
  <c r="G43" i="13"/>
  <c r="J42" i="13"/>
  <c r="G42" i="13"/>
  <c r="C42" i="13"/>
  <c r="D19" i="20"/>
  <c r="J41" i="13"/>
  <c r="C41" i="13"/>
  <c r="D18" i="20"/>
  <c r="G41" i="13"/>
  <c r="J40" i="13"/>
  <c r="G40" i="13"/>
  <c r="C40" i="13"/>
  <c r="D17" i="20"/>
  <c r="E17" i="20"/>
  <c r="J39" i="13"/>
  <c r="G39" i="13"/>
  <c r="J38" i="13"/>
  <c r="G38" i="13"/>
  <c r="C38" i="13"/>
  <c r="D15" i="20"/>
  <c r="J37" i="13"/>
  <c r="G37" i="13"/>
  <c r="G36" i="13"/>
  <c r="C36" i="13"/>
  <c r="J35" i="13"/>
  <c r="G35" i="13"/>
  <c r="C35" i="13"/>
  <c r="D11" i="20"/>
  <c r="J32" i="13"/>
  <c r="G32" i="13"/>
  <c r="C32" i="13"/>
  <c r="D8" i="20"/>
  <c r="J31" i="13"/>
  <c r="G31" i="13"/>
  <c r="J23" i="13"/>
  <c r="G23" i="13"/>
  <c r="C23" i="13"/>
  <c r="J22" i="13"/>
  <c r="G22" i="13"/>
  <c r="J21" i="13"/>
  <c r="G21" i="13"/>
  <c r="J20" i="13"/>
  <c r="G20" i="13"/>
  <c r="J19" i="13"/>
  <c r="G19" i="13"/>
  <c r="C19" i="13"/>
  <c r="C18" i="20"/>
  <c r="E18" i="20"/>
  <c r="J18" i="13"/>
  <c r="G18" i="13"/>
  <c r="C18" i="13"/>
  <c r="C17" i="20"/>
  <c r="J17" i="13"/>
  <c r="G17" i="13"/>
  <c r="C17" i="13"/>
  <c r="C16" i="20"/>
  <c r="E16" i="20"/>
  <c r="J16" i="13"/>
  <c r="J15" i="13"/>
  <c r="G15" i="13"/>
  <c r="C15" i="13"/>
  <c r="C14" i="20"/>
  <c r="J14" i="13"/>
  <c r="G14" i="13"/>
  <c r="C14" i="13"/>
  <c r="C12" i="20"/>
  <c r="E12" i="20"/>
  <c r="J13" i="13"/>
  <c r="G13" i="13"/>
  <c r="C13" i="13"/>
  <c r="C11" i="20"/>
  <c r="E11" i="20"/>
  <c r="J10" i="13"/>
  <c r="G10" i="13"/>
  <c r="J9" i="13"/>
  <c r="G9" i="13"/>
  <c r="C9" i="13"/>
  <c r="C7" i="20"/>
  <c r="E24" i="5"/>
  <c r="E25" i="5"/>
  <c r="K44" i="12"/>
  <c r="I44" i="12"/>
  <c r="H44" i="12"/>
  <c r="F44" i="12"/>
  <c r="E44" i="12"/>
  <c r="K44" i="10"/>
  <c r="I44" i="10"/>
  <c r="H44" i="10"/>
  <c r="F44" i="10"/>
  <c r="J39" i="10"/>
  <c r="C39" i="10"/>
  <c r="G39" i="10"/>
  <c r="J38" i="10"/>
  <c r="G38" i="10"/>
  <c r="J37" i="10"/>
  <c r="G37" i="10"/>
  <c r="C37" i="10"/>
  <c r="J36" i="10"/>
  <c r="G36" i="10"/>
  <c r="C29" i="10"/>
  <c r="K24" i="10"/>
  <c r="I24" i="10"/>
  <c r="H24" i="10"/>
  <c r="F24" i="10"/>
  <c r="E24" i="10"/>
  <c r="J19" i="10"/>
  <c r="G19" i="10"/>
  <c r="J18" i="10"/>
  <c r="G18" i="10"/>
  <c r="C18" i="10"/>
  <c r="J17" i="10"/>
  <c r="J16" i="10"/>
  <c r="J24" i="10"/>
  <c r="G16" i="10"/>
  <c r="F44" i="9"/>
  <c r="H44" i="9"/>
  <c r="I44" i="9"/>
  <c r="K44" i="9"/>
  <c r="J39" i="9"/>
  <c r="G39" i="9"/>
  <c r="J38" i="9"/>
  <c r="G38" i="9"/>
  <c r="C38" i="9"/>
  <c r="J37" i="9"/>
  <c r="G37" i="9"/>
  <c r="C37" i="9"/>
  <c r="J36" i="9"/>
  <c r="G36" i="9"/>
  <c r="C30" i="9"/>
  <c r="C29" i="9"/>
  <c r="I24" i="9"/>
  <c r="H24" i="9"/>
  <c r="F24" i="9"/>
  <c r="E24" i="9"/>
  <c r="J19" i="9"/>
  <c r="G19" i="9"/>
  <c r="J18" i="9"/>
  <c r="G18" i="9"/>
  <c r="C18" i="9"/>
  <c r="J17" i="9"/>
  <c r="J16" i="9"/>
  <c r="G16" i="9"/>
  <c r="C10" i="9"/>
  <c r="J24" i="9"/>
  <c r="J43" i="12"/>
  <c r="G43" i="12"/>
  <c r="C43" i="12"/>
  <c r="J39" i="12"/>
  <c r="G39" i="12"/>
  <c r="C39" i="12"/>
  <c r="J38" i="12"/>
  <c r="G38" i="12"/>
  <c r="C38" i="12"/>
  <c r="E24" i="12"/>
  <c r="F24" i="12"/>
  <c r="H24" i="12"/>
  <c r="I24" i="12"/>
  <c r="K24" i="12"/>
  <c r="J19" i="12"/>
  <c r="G19" i="12"/>
  <c r="C19" i="12"/>
  <c r="J18" i="12"/>
  <c r="G18" i="12"/>
  <c r="C18" i="12"/>
  <c r="J17" i="12"/>
  <c r="J16" i="12"/>
  <c r="G16" i="12"/>
  <c r="C16" i="12"/>
  <c r="K44" i="8"/>
  <c r="I44" i="8"/>
  <c r="H44" i="8"/>
  <c r="F44" i="8"/>
  <c r="E44" i="8"/>
  <c r="E24" i="8"/>
  <c r="F24" i="8"/>
  <c r="H24" i="8"/>
  <c r="I24" i="8"/>
  <c r="K24" i="8"/>
  <c r="E44" i="7"/>
  <c r="F44" i="7"/>
  <c r="H44" i="7"/>
  <c r="I44" i="7"/>
  <c r="K44" i="7"/>
  <c r="J43" i="7"/>
  <c r="G43" i="7"/>
  <c r="E24" i="7"/>
  <c r="F24" i="7"/>
  <c r="H24" i="7"/>
  <c r="I24" i="7"/>
  <c r="K24" i="7"/>
  <c r="J37" i="12"/>
  <c r="G37" i="12"/>
  <c r="C37" i="12"/>
  <c r="J36" i="12"/>
  <c r="G36" i="12"/>
  <c r="C36" i="12"/>
  <c r="G34" i="12"/>
  <c r="C34" i="12"/>
  <c r="J30" i="12"/>
  <c r="G30" i="12"/>
  <c r="C30" i="12"/>
  <c r="J29" i="12"/>
  <c r="G29" i="12"/>
  <c r="C29" i="12"/>
  <c r="J23" i="12"/>
  <c r="G23" i="12"/>
  <c r="J43" i="8"/>
  <c r="G43" i="8"/>
  <c r="C43" i="8"/>
  <c r="J39" i="8"/>
  <c r="G39" i="8"/>
  <c r="C39" i="8"/>
  <c r="J38" i="8"/>
  <c r="G38" i="8"/>
  <c r="C38" i="8"/>
  <c r="J37" i="8"/>
  <c r="G37" i="8"/>
  <c r="C37" i="8"/>
  <c r="J36" i="8"/>
  <c r="C36" i="8"/>
  <c r="G36" i="8"/>
  <c r="G34" i="8"/>
  <c r="C34" i="8"/>
  <c r="G33" i="8"/>
  <c r="C33" i="8"/>
  <c r="J30" i="8"/>
  <c r="G30" i="8"/>
  <c r="C30" i="8"/>
  <c r="C44" i="8"/>
  <c r="J29" i="8"/>
  <c r="G29" i="8"/>
  <c r="C29" i="8"/>
  <c r="J23" i="8"/>
  <c r="G23" i="8"/>
  <c r="C23" i="8"/>
  <c r="J19" i="8"/>
  <c r="J24" i="8"/>
  <c r="G19" i="8"/>
  <c r="C19" i="8"/>
  <c r="J18" i="8"/>
  <c r="G18" i="8"/>
  <c r="C18" i="8"/>
  <c r="J17" i="8"/>
  <c r="G17" i="8"/>
  <c r="J16" i="8"/>
  <c r="G16" i="8"/>
  <c r="C16" i="8"/>
  <c r="J39" i="7"/>
  <c r="C39" i="7"/>
  <c r="G39" i="7"/>
  <c r="J38" i="7"/>
  <c r="G38" i="7"/>
  <c r="C38" i="7"/>
  <c r="J37" i="7"/>
  <c r="G37" i="7"/>
  <c r="C37" i="7"/>
  <c r="J36" i="7"/>
  <c r="G36" i="7"/>
  <c r="G34" i="7"/>
  <c r="C34" i="7"/>
  <c r="G33" i="7"/>
  <c r="C33" i="7"/>
  <c r="J30" i="7"/>
  <c r="J44" i="7"/>
  <c r="G30" i="7"/>
  <c r="G44" i="7"/>
  <c r="J29" i="7"/>
  <c r="G29" i="7"/>
  <c r="C29" i="7"/>
  <c r="J23" i="7"/>
  <c r="G23" i="7"/>
  <c r="J19" i="7"/>
  <c r="G19" i="7"/>
  <c r="C19" i="7"/>
  <c r="J18" i="7"/>
  <c r="G18" i="7"/>
  <c r="J17" i="7"/>
  <c r="G17" i="7"/>
  <c r="C17" i="7"/>
  <c r="J16" i="7"/>
  <c r="G16" i="7"/>
  <c r="C16" i="7"/>
  <c r="J14" i="7"/>
  <c r="J24" i="7"/>
  <c r="G14" i="7"/>
  <c r="C14" i="7"/>
  <c r="G13" i="7"/>
  <c r="C13" i="7"/>
  <c r="J10" i="7"/>
  <c r="G10" i="7"/>
  <c r="J9" i="7"/>
  <c r="G9" i="7"/>
  <c r="C9" i="7"/>
  <c r="J45" i="2"/>
  <c r="G45" i="2"/>
  <c r="C45" i="2"/>
  <c r="J23" i="2"/>
  <c r="G23" i="2"/>
  <c r="F26" i="5"/>
  <c r="H26" i="5"/>
  <c r="I26" i="5"/>
  <c r="J43" i="2"/>
  <c r="G43" i="2"/>
  <c r="C43" i="2"/>
  <c r="J21" i="2"/>
  <c r="G21" i="2"/>
  <c r="C21" i="2"/>
  <c r="C20" i="5"/>
  <c r="E20" i="5"/>
  <c r="J44" i="2"/>
  <c r="G44" i="2"/>
  <c r="J42" i="2"/>
  <c r="G42" i="2"/>
  <c r="C42" i="2"/>
  <c r="J41" i="2"/>
  <c r="G41" i="2"/>
  <c r="C41" i="2"/>
  <c r="D18" i="5"/>
  <c r="J40" i="2"/>
  <c r="G40" i="2"/>
  <c r="C40" i="2"/>
  <c r="D17" i="5"/>
  <c r="J39" i="2"/>
  <c r="C39" i="2"/>
  <c r="D16" i="5"/>
  <c r="G39" i="2"/>
  <c r="J38" i="2"/>
  <c r="G38" i="2"/>
  <c r="J37" i="2"/>
  <c r="G37" i="2"/>
  <c r="C37" i="2"/>
  <c r="D14" i="5"/>
  <c r="G36" i="2"/>
  <c r="C36" i="2"/>
  <c r="D12" i="5"/>
  <c r="J35" i="2"/>
  <c r="G35" i="2"/>
  <c r="J32" i="2"/>
  <c r="G32" i="2"/>
  <c r="J31" i="2"/>
  <c r="G31" i="2"/>
  <c r="J22" i="2"/>
  <c r="G22" i="2"/>
  <c r="C22" i="2"/>
  <c r="C21" i="5"/>
  <c r="J19" i="2"/>
  <c r="G19" i="2"/>
  <c r="J18" i="2"/>
  <c r="G18" i="2"/>
  <c r="C18" i="2"/>
  <c r="C17" i="5"/>
  <c r="E17" i="5"/>
  <c r="J17" i="2"/>
  <c r="G17" i="2"/>
  <c r="C17" i="2"/>
  <c r="J16" i="2"/>
  <c r="J15" i="2"/>
  <c r="G15" i="2"/>
  <c r="C15" i="2"/>
  <c r="C14" i="5"/>
  <c r="E14" i="5"/>
  <c r="J14" i="2"/>
  <c r="G14" i="2"/>
  <c r="J13" i="2"/>
  <c r="G13" i="2"/>
  <c r="C13" i="2"/>
  <c r="E10" i="5"/>
  <c r="J10" i="2"/>
  <c r="G10" i="2"/>
  <c r="C10" i="2"/>
  <c r="C8" i="5"/>
  <c r="J9" i="2"/>
  <c r="G9" i="2"/>
  <c r="C9" i="2"/>
  <c r="C7" i="5"/>
  <c r="E7" i="5"/>
  <c r="C31" i="16"/>
  <c r="D9" i="5"/>
  <c r="C38" i="10"/>
  <c r="C29" i="19"/>
  <c r="C36" i="10"/>
  <c r="G44" i="27"/>
  <c r="D20" i="5"/>
  <c r="C16" i="5"/>
  <c r="C18" i="29"/>
  <c r="C14" i="29"/>
  <c r="C10" i="29"/>
  <c r="C29" i="28"/>
  <c r="C17" i="28"/>
  <c r="C14" i="28"/>
  <c r="C14" i="27"/>
  <c r="C17" i="27"/>
  <c r="C13" i="27"/>
  <c r="C9" i="27"/>
  <c r="C10" i="27"/>
  <c r="C23" i="26"/>
  <c r="C14" i="26"/>
  <c r="C16" i="26"/>
  <c r="C17" i="26"/>
  <c r="C13" i="26"/>
  <c r="C33" i="24"/>
  <c r="C17" i="24"/>
  <c r="C13" i="22"/>
  <c r="C14" i="22"/>
  <c r="C10" i="22"/>
  <c r="C19" i="9"/>
  <c r="C17" i="9"/>
  <c r="C16" i="9"/>
  <c r="C17" i="10"/>
  <c r="C19" i="10"/>
  <c r="C18" i="19"/>
  <c r="C10" i="19"/>
  <c r="C23" i="19"/>
  <c r="C9" i="14"/>
  <c r="C16" i="14"/>
  <c r="G44" i="14"/>
  <c r="J44" i="14"/>
  <c r="C16" i="16"/>
  <c r="C18" i="16"/>
  <c r="C14" i="12"/>
  <c r="C17" i="12"/>
  <c r="C9" i="12"/>
  <c r="C43" i="7"/>
  <c r="C17" i="8"/>
  <c r="C14" i="8"/>
  <c r="C10" i="8"/>
  <c r="C37" i="13"/>
  <c r="D14" i="20"/>
  <c r="C39" i="13"/>
  <c r="D16" i="20"/>
  <c r="C43" i="13"/>
  <c r="C31" i="13"/>
  <c r="D7" i="20"/>
  <c r="C20" i="7"/>
  <c r="L24" i="27"/>
  <c r="E19" i="5"/>
  <c r="E19" i="20"/>
  <c r="E12" i="30"/>
  <c r="C11" i="5"/>
  <c r="C9" i="5"/>
  <c r="E9" i="5"/>
  <c r="C9" i="24"/>
  <c r="C9" i="32"/>
  <c r="G44" i="31"/>
  <c r="C19" i="16"/>
  <c r="L24" i="16"/>
  <c r="G24" i="16"/>
  <c r="C9" i="16"/>
  <c r="C9" i="8"/>
  <c r="J44" i="27"/>
  <c r="J44" i="26"/>
  <c r="J44" i="19"/>
  <c r="C9" i="19"/>
  <c r="C22" i="14"/>
  <c r="G24" i="14"/>
  <c r="D23" i="20"/>
  <c r="D26" i="20"/>
  <c r="D23" i="5"/>
  <c r="D23" i="30"/>
  <c r="C24" i="19"/>
  <c r="C44" i="19"/>
  <c r="E8" i="30"/>
  <c r="C14" i="31"/>
  <c r="L24" i="31"/>
  <c r="G24" i="9"/>
  <c r="E10" i="30"/>
  <c r="G24" i="24"/>
  <c r="C29" i="24"/>
  <c r="G44" i="24"/>
  <c r="L24" i="22"/>
  <c r="C16" i="10"/>
  <c r="J24" i="12"/>
  <c r="C39" i="9"/>
  <c r="E7" i="20"/>
  <c r="E14" i="20"/>
  <c r="C38" i="14"/>
  <c r="J44" i="16"/>
  <c r="C37" i="28"/>
  <c r="C44" i="28"/>
  <c r="C29" i="31"/>
  <c r="C44" i="31"/>
  <c r="C9" i="10"/>
  <c r="C24" i="10"/>
  <c r="G24" i="10"/>
  <c r="J24" i="24"/>
  <c r="C23" i="24"/>
  <c r="G44" i="22"/>
  <c r="C15" i="8"/>
  <c r="C24" i="8"/>
  <c r="B44" i="8"/>
  <c r="L24" i="8"/>
  <c r="G44" i="32"/>
  <c r="G44" i="26"/>
  <c r="C23" i="12"/>
  <c r="C24" i="12"/>
  <c r="C12" i="24"/>
  <c r="C24" i="24"/>
  <c r="C39" i="32"/>
  <c r="C44" i="32"/>
  <c r="C29" i="14"/>
  <c r="C44" i="14"/>
  <c r="C9" i="22"/>
  <c r="C23" i="28"/>
  <c r="L24" i="26"/>
  <c r="E16" i="5"/>
  <c r="C19" i="22"/>
  <c r="G24" i="7"/>
  <c r="G44" i="16"/>
  <c r="C10" i="13"/>
  <c r="C8" i="20"/>
  <c r="C18" i="14"/>
  <c r="C24" i="14"/>
  <c r="B44" i="14"/>
  <c r="C37" i="22"/>
  <c r="C44" i="22"/>
  <c r="G24" i="26"/>
  <c r="C37" i="27"/>
  <c r="C44" i="27"/>
  <c r="C38" i="29"/>
  <c r="L24" i="14"/>
  <c r="G24" i="19"/>
  <c r="J44" i="10"/>
  <c r="C33" i="10"/>
  <c r="C34" i="9"/>
  <c r="C44" i="9"/>
  <c r="G44" i="9"/>
  <c r="G24" i="29"/>
  <c r="L24" i="12"/>
  <c r="G44" i="8"/>
  <c r="J44" i="8"/>
  <c r="C10" i="16"/>
  <c r="C24" i="16"/>
  <c r="J24" i="16"/>
  <c r="G24" i="32"/>
  <c r="C10" i="32"/>
  <c r="G44" i="19"/>
  <c r="G44" i="10"/>
  <c r="C34" i="10"/>
  <c r="G24" i="27"/>
  <c r="C13" i="28"/>
  <c r="C24" i="28"/>
  <c r="G24" i="28"/>
  <c r="C24" i="29"/>
  <c r="C29" i="29"/>
  <c r="G44" i="29"/>
  <c r="E16" i="30"/>
  <c r="C9" i="9"/>
  <c r="C21" i="13"/>
  <c r="L24" i="19"/>
  <c r="G44" i="12"/>
  <c r="C14" i="2"/>
  <c r="C12" i="5"/>
  <c r="E12" i="5"/>
  <c r="C44" i="2"/>
  <c r="D21" i="5"/>
  <c r="E21" i="5"/>
  <c r="C18" i="7"/>
  <c r="C24" i="7"/>
  <c r="C36" i="7"/>
  <c r="C9" i="21"/>
  <c r="C7" i="30"/>
  <c r="C15" i="21"/>
  <c r="C14" i="30"/>
  <c r="E14" i="30"/>
  <c r="C37" i="21"/>
  <c r="D14" i="30"/>
  <c r="D26" i="30"/>
  <c r="C45" i="21"/>
  <c r="C36" i="24"/>
  <c r="C18" i="27"/>
  <c r="C24" i="27"/>
  <c r="B44" i="27"/>
  <c r="G24" i="12"/>
  <c r="C24" i="31"/>
  <c r="B44" i="31"/>
  <c r="J24" i="32"/>
  <c r="C11" i="9"/>
  <c r="L24" i="9"/>
  <c r="J24" i="27"/>
  <c r="E15" i="30"/>
  <c r="E8" i="5"/>
  <c r="E11" i="5"/>
  <c r="C30" i="7"/>
  <c r="C19" i="2"/>
  <c r="C18" i="5"/>
  <c r="E18" i="5"/>
  <c r="C35" i="2"/>
  <c r="D11" i="5"/>
  <c r="D26" i="5"/>
  <c r="C23" i="2"/>
  <c r="C22" i="13"/>
  <c r="C21" i="20"/>
  <c r="E21" i="20"/>
  <c r="C33" i="16"/>
  <c r="C44" i="16"/>
  <c r="C43" i="16"/>
  <c r="C33" i="12"/>
  <c r="C44" i="12"/>
  <c r="C20" i="21"/>
  <c r="C19" i="30"/>
  <c r="E19" i="30"/>
  <c r="C31" i="21"/>
  <c r="D7" i="30"/>
  <c r="E24" i="30"/>
  <c r="C23" i="32"/>
  <c r="L24" i="10"/>
  <c r="J44" i="9"/>
  <c r="C9" i="26"/>
  <c r="C24" i="26"/>
  <c r="B44" i="26"/>
  <c r="B44" i="7"/>
  <c r="B44" i="12"/>
  <c r="C44" i="29"/>
  <c r="C24" i="32"/>
  <c r="B44" i="32"/>
  <c r="C26" i="5"/>
  <c r="B44" i="29"/>
  <c r="B44" i="19"/>
  <c r="C23" i="30"/>
  <c r="E23" i="30"/>
  <c r="E26" i="30"/>
  <c r="C23" i="5"/>
  <c r="E23" i="5"/>
  <c r="E26" i="5"/>
  <c r="C23" i="20"/>
  <c r="E23" i="20"/>
  <c r="B44" i="28"/>
  <c r="B44" i="16"/>
  <c r="C44" i="10"/>
  <c r="B44" i="10"/>
  <c r="C44" i="7"/>
  <c r="E7" i="30"/>
  <c r="C24" i="9"/>
  <c r="B44" i="9"/>
  <c r="E8" i="20"/>
  <c r="C26" i="20"/>
  <c r="C24" i="22"/>
  <c r="B44" i="22"/>
  <c r="C44" i="24"/>
  <c r="B44" i="24"/>
  <c r="C26" i="30"/>
  <c r="E26" i="20"/>
</calcChain>
</file>

<file path=xl/sharedStrings.xml><?xml version="1.0" encoding="utf-8"?>
<sst xmlns="http://schemas.openxmlformats.org/spreadsheetml/2006/main" count="1299" uniqueCount="123">
  <si>
    <t>HK I</t>
  </si>
  <si>
    <t>HK II</t>
  </si>
  <si>
    <t>TỔNG</t>
  </si>
  <si>
    <t>Toán</t>
  </si>
  <si>
    <t>Vật lý</t>
  </si>
  <si>
    <t>Hóa học</t>
  </si>
  <si>
    <t>Sinh học</t>
  </si>
  <si>
    <t>Ngữ văn</t>
  </si>
  <si>
    <t>Ngoại ngữ</t>
  </si>
  <si>
    <t>Lịch sử</t>
  </si>
  <si>
    <t>Địa lý</t>
  </si>
  <si>
    <t>GDCD</t>
  </si>
  <si>
    <t>Tin học</t>
  </si>
  <si>
    <t>Thể dục</t>
  </si>
  <si>
    <t>GDQP-AN</t>
  </si>
  <si>
    <t>Tự chon</t>
  </si>
  <si>
    <t>STT</t>
  </si>
  <si>
    <t>MÔN</t>
  </si>
  <si>
    <t>TRƯỜNG THPT NAM TRỰC</t>
  </si>
  <si>
    <t>Môn</t>
  </si>
  <si>
    <t>T.Số</t>
  </si>
  <si>
    <t>T.sô tiết</t>
  </si>
  <si>
    <t>Địa lý (*)</t>
  </si>
  <si>
    <t>T.số</t>
  </si>
  <si>
    <t>T8</t>
  </si>
  <si>
    <t>HỌC</t>
  </si>
  <si>
    <t>KT, ĐG</t>
  </si>
  <si>
    <t>T16</t>
  </si>
  <si>
    <t>T19-T25</t>
  </si>
  <si>
    <t>T26</t>
  </si>
  <si>
    <t>T33</t>
  </si>
  <si>
    <t>T27-T32</t>
  </si>
  <si>
    <t>KT,ĐG</t>
  </si>
  <si>
    <t xml:space="preserve">HỌC </t>
  </si>
  <si>
    <t>T1-T7</t>
  </si>
  <si>
    <t xml:space="preserve"> KHUNG THỜI GIAN THỰC HIỆN CHƯƠNG TRÌNH</t>
  </si>
  <si>
    <t>CN (NN)</t>
  </si>
  <si>
    <t>CN (CN)</t>
  </si>
  <si>
    <t>HĐ Tr.N</t>
  </si>
  <si>
    <t>CN(CN)</t>
  </si>
  <si>
    <t>T9-T15</t>
  </si>
  <si>
    <t>A6</t>
  </si>
  <si>
    <t>GD Tr.N</t>
  </si>
  <si>
    <t>GD ĐP</t>
  </si>
  <si>
    <t>Tổng</t>
  </si>
  <si>
    <t>Tỏng</t>
  </si>
  <si>
    <t>Vật lí</t>
  </si>
  <si>
    <t>CN (KTCN)</t>
  </si>
  <si>
    <t>CN (KTNN)</t>
  </si>
  <si>
    <t xml:space="preserve">Địa lý </t>
  </si>
  <si>
    <t>GD(KT -PL)</t>
  </si>
  <si>
    <t>GDĐP</t>
  </si>
  <si>
    <t>12 (1)</t>
  </si>
  <si>
    <t>12 (2)</t>
  </si>
  <si>
    <t>CHUYÊN ĐỀ</t>
  </si>
  <si>
    <t>LỚP 11 -  HKI</t>
  </si>
  <si>
    <t>LỚP11-HKII</t>
  </si>
  <si>
    <t>LỚP 10  - HKI</t>
  </si>
  <si>
    <t>LỚP10-HKII</t>
  </si>
  <si>
    <t>LỚP 10 A11 - HKI</t>
  </si>
  <si>
    <t>LỚP 10A11-HKII</t>
  </si>
  <si>
    <t>LỚP 11 A10 - HKI</t>
  </si>
  <si>
    <t>LỚP 11A10-HKII</t>
  </si>
  <si>
    <t>LỚP 11 A11 - HKI</t>
  </si>
  <si>
    <t>LỚP 11A11-HKII</t>
  </si>
  <si>
    <t>A9,11</t>
  </si>
  <si>
    <t>A10</t>
  </si>
  <si>
    <t>Tuần
Đầu</t>
  </si>
  <si>
    <t>Tuần
đầu</t>
  </si>
  <si>
    <t>LỚP 12 -  HKI</t>
  </si>
  <si>
    <t>LỚP12-HKII</t>
  </si>
  <si>
    <t>LỚP 12A1,A2,A3,A4,A5 - HKI</t>
  </si>
  <si>
    <t>LỚP12A1,A2,A3,A4,A5-HKII</t>
  </si>
  <si>
    <t>LỚP 12A6 - HKI</t>
  </si>
  <si>
    <t>LỚP 12A6-HKII</t>
  </si>
  <si>
    <t>LỚP 12 A9 - HKI</t>
  </si>
  <si>
    <t>LỚP 12A9-HKII</t>
  </si>
  <si>
    <t>LỚP 12 A10 - HKI</t>
  </si>
  <si>
    <t>LỚP 12A10-HKII</t>
  </si>
  <si>
    <t>LỚP 12 A11 - HKI</t>
  </si>
  <si>
    <t>LỚP 12A11-HKII</t>
  </si>
  <si>
    <t>A11</t>
  </si>
  <si>
    <t>T17</t>
  </si>
  <si>
    <t>T18</t>
  </si>
  <si>
    <t>T34</t>
  </si>
  <si>
    <t>T35</t>
  </si>
  <si>
    <t>CĐ học tập</t>
  </si>
  <si>
    <t>LỚP 12A7, 12A8-HKII</t>
  </si>
  <si>
    <t>LỚP 12A7, 12A8 - HKI</t>
  </si>
  <si>
    <t>NĂM HỌC 2025 - 2026</t>
  </si>
  <si>
    <t>KT&amp;PL</t>
  </si>
  <si>
    <t>SỞ GD&amp;ĐT NINH BÌNH</t>
  </si>
  <si>
    <t xml:space="preserve"> TỔNG HỢP SỐ TIẾT CỦA  KHỐI 10
NĂM HỌC 2025 - 2026</t>
  </si>
  <si>
    <t xml:space="preserve"> TỔNG HỢP SỐ TIẾT CỦA  KHỐI 11
NĂM HỌC 2025 - 2026</t>
  </si>
  <si>
    <t xml:space="preserve"> TỔNG HỢP SỐ TIẾT CỦA  KHỐI 12
NĂM HỌC 2025 - 2026</t>
  </si>
  <si>
    <t>LỚP 11A1-11A7_ HKI</t>
  </si>
  <si>
    <t>LỚP 11A1-11A7_ HKII</t>
  </si>
  <si>
    <t>A1-A10</t>
  </si>
  <si>
    <t>Vật Lí</t>
  </si>
  <si>
    <t>A1-A5,A7,8</t>
  </si>
  <si>
    <t>LỚP 10AA5 - HKI</t>
  </si>
  <si>
    <t>LỚP 10A5-HKII</t>
  </si>
  <si>
    <t>LỚP 10A6 - HKI</t>
  </si>
  <si>
    <t>LỚP 10A6-HKII</t>
  </si>
  <si>
    <t>LỚP 10A7,8 - HKI</t>
  </si>
  <si>
    <t>LỚP10A7,8-HKII</t>
  </si>
  <si>
    <t>LỚP 10A9, 10A10 - HKI</t>
  </si>
  <si>
    <t>LỚP 10A9, 10A10-HKII</t>
  </si>
  <si>
    <t>LỚP 11A8, 11A9 - HKI</t>
  </si>
  <si>
    <t>LỚP 11A8, 11A9-HKII</t>
  </si>
  <si>
    <t>LỚP 10A1-A4 _ HKI</t>
  </si>
  <si>
    <t>LỚP 10A1-A4_HKII</t>
  </si>
  <si>
    <t>A1,2,3,4,5,6,8,9</t>
  </si>
  <si>
    <t>A7</t>
  </si>
  <si>
    <t>(Kèm theo quyết định số 67/QĐ -THPT NT ngày 10  tháng 09  năm 2025)</t>
  </si>
  <si>
    <t>(Kèm theo quyết định số 67/QĐ -THPT NT ngày 10 tháng 9 năm 2025)</t>
  </si>
  <si>
    <t>(Kèm theo quyết định số 67/QĐ -THPT NT ngày 10 Tháng 9 năm 2025)</t>
  </si>
  <si>
    <t>(Kèm theo quyết định số 67./QĐ -THPT NT ngày 10  tháng 9 năm 2025)</t>
  </si>
  <si>
    <t>(Kèm theo quyết định số 67/QĐ -THPT NT ngày 10  tháng 9 năm 2025)</t>
  </si>
  <si>
    <t>(Kèm theo quyết định số  67QĐ -THPT NT ngày 10  tháng 9 năm 2025)</t>
  </si>
  <si>
    <t>(Kèm theo quyết định số 67./QĐ -THPT NT ngày 10 tháng 9 năm 2025)</t>
  </si>
  <si>
    <t>(Kèm theo quyết định số  67/QĐ -THPT NT ngày 10  tháng 9 năm 2025)</t>
  </si>
  <si>
    <t>(Kèm theo quyết định số  67/QĐ -THPT NT ngày  10 tháng 9 năm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</si>
</sst>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Times New Roman"/>
      <family val="2"/>
    </font>
    <font>
      <sz val="10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FF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/>
    <xf numFmtId="0" fontId="1" fillId="0" borderId="15" xfId="0" applyFont="1" applyBorder="1"/>
    <xf numFmtId="0" fontId="1" fillId="0" borderId="16" xfId="0" applyFont="1" applyBorder="1"/>
    <xf numFmtId="0" fontId="6" fillId="0" borderId="0" xfId="0" applyFont="1" applyAlignment="1"/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/>
    <xf numFmtId="0" fontId="1" fillId="0" borderId="19" xfId="0" applyFont="1" applyFill="1" applyBorder="1"/>
    <xf numFmtId="0" fontId="1" fillId="0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1" fillId="0" borderId="29" xfId="0" applyFont="1" applyBorder="1"/>
    <xf numFmtId="0" fontId="4" fillId="2" borderId="30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4" fillId="5" borderId="32" xfId="0" applyFont="1" applyFill="1" applyBorder="1" applyAlignment="1">
      <alignment horizontal="center" vertical="center"/>
    </xf>
    <xf numFmtId="0" fontId="9" fillId="5" borderId="5" xfId="0" applyFont="1" applyFill="1" applyBorder="1"/>
    <xf numFmtId="0" fontId="9" fillId="5" borderId="6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0" fillId="5" borderId="0" xfId="0" applyFill="1"/>
    <xf numFmtId="0" fontId="4" fillId="5" borderId="15" xfId="0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7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1" fillId="0" borderId="34" xfId="0" applyFont="1" applyBorder="1"/>
    <xf numFmtId="0" fontId="1" fillId="0" borderId="35" xfId="0" applyFont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9" fillId="5" borderId="36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4" fillId="6" borderId="37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1" fillId="4" borderId="11" xfId="0" applyFont="1" applyFill="1" applyBorder="1"/>
    <xf numFmtId="0" fontId="7" fillId="6" borderId="4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7" borderId="45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vertical="center"/>
    </xf>
    <xf numFmtId="0" fontId="8" fillId="3" borderId="41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16" fontId="7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9" fillId="5" borderId="50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53" xfId="0" applyFont="1" applyFill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1" fillId="0" borderId="35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5" borderId="46" xfId="0" applyFont="1" applyFill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vertical="center"/>
    </xf>
    <xf numFmtId="0" fontId="10" fillId="0" borderId="55" xfId="0" applyFont="1" applyBorder="1" applyAlignment="1">
      <alignment horizontal="center" vertical="center"/>
    </xf>
    <xf numFmtId="0" fontId="1" fillId="6" borderId="40" xfId="0" applyFont="1" applyFill="1" applyBorder="1" applyAlignment="1">
      <alignment vertical="center"/>
    </xf>
    <xf numFmtId="0" fontId="9" fillId="6" borderId="37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9" fillId="6" borderId="1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/>
    </xf>
    <xf numFmtId="0" fontId="1" fillId="6" borderId="31" xfId="0" applyFont="1" applyFill="1" applyBorder="1" applyAlignment="1">
      <alignment horizontal="center" vertical="center"/>
    </xf>
    <xf numFmtId="0" fontId="12" fillId="6" borderId="3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45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0" fillId="4" borderId="41" xfId="0" applyFill="1" applyBorder="1" applyAlignment="1">
      <alignment vertical="center"/>
    </xf>
    <xf numFmtId="0" fontId="9" fillId="4" borderId="41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vertical="center"/>
    </xf>
    <xf numFmtId="0" fontId="9" fillId="6" borderId="1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2" fillId="5" borderId="4" xfId="0" applyFont="1" applyFill="1" applyBorder="1"/>
    <xf numFmtId="0" fontId="12" fillId="5" borderId="2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5" borderId="3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23" xfId="0" applyFont="1" applyBorder="1" applyAlignment="1">
      <alignment horizontal="center"/>
    </xf>
    <xf numFmtId="0" fontId="12" fillId="5" borderId="29" xfId="0" applyFont="1" applyFill="1" applyBorder="1" applyAlignment="1">
      <alignment horizontal="center"/>
    </xf>
    <xf numFmtId="0" fontId="12" fillId="0" borderId="36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5" borderId="36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9" fillId="5" borderId="33" xfId="0" applyFont="1" applyFill="1" applyBorder="1"/>
    <xf numFmtId="0" fontId="9" fillId="5" borderId="29" xfId="0" applyFont="1" applyFill="1" applyBorder="1"/>
    <xf numFmtId="0" fontId="12" fillId="5" borderId="29" xfId="0" applyFont="1" applyFill="1" applyBorder="1"/>
    <xf numFmtId="0" fontId="1" fillId="5" borderId="29" xfId="0" applyFont="1" applyFill="1" applyBorder="1"/>
    <xf numFmtId="0" fontId="4" fillId="0" borderId="59" xfId="0" applyFont="1" applyBorder="1"/>
    <xf numFmtId="0" fontId="0" fillId="0" borderId="60" xfId="0" applyBorder="1"/>
    <xf numFmtId="0" fontId="0" fillId="0" borderId="34" xfId="0" applyBorder="1"/>
    <xf numFmtId="0" fontId="9" fillId="5" borderId="37" xfId="0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9" fillId="5" borderId="61" xfId="0" applyFont="1" applyFill="1" applyBorder="1" applyAlignment="1">
      <alignment horizontal="center"/>
    </xf>
    <xf numFmtId="0" fontId="1" fillId="0" borderId="33" xfId="0" applyFont="1" applyBorder="1"/>
    <xf numFmtId="0" fontId="1" fillId="0" borderId="62" xfId="0" applyFont="1" applyFill="1" applyBorder="1"/>
    <xf numFmtId="0" fontId="1" fillId="4" borderId="44" xfId="0" applyFont="1" applyFill="1" applyBorder="1"/>
    <xf numFmtId="0" fontId="9" fillId="0" borderId="37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1" fillId="3" borderId="8" xfId="0" applyFont="1" applyFill="1" applyBorder="1" applyAlignment="1">
      <alignment vertical="center"/>
    </xf>
    <xf numFmtId="0" fontId="1" fillId="3" borderId="56" xfId="0" applyFont="1" applyFill="1" applyBorder="1" applyAlignment="1">
      <alignment vertical="center"/>
    </xf>
    <xf numFmtId="0" fontId="6" fillId="2" borderId="6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66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7" fillId="7" borderId="6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2" borderId="7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6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2</xdr:col>
      <xdr:colOff>3183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41296" y="425824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358590</xdr:colOff>
      <xdr:row>2</xdr:row>
      <xdr:rowOff>11206</xdr:rowOff>
    </xdr:from>
    <xdr:to>
      <xdr:col>3</xdr:col>
      <xdr:colOff>3151</xdr:colOff>
      <xdr:row>2</xdr:row>
      <xdr:rowOff>11206</xdr:rowOff>
    </xdr:to>
    <xdr:cxnSp macro="">
      <xdr:nvCxnSpPr>
        <xdr:cNvPr id="2" name="Straight Connector 1"/>
        <xdr:cNvCxnSpPr/>
      </xdr:nvCxnSpPr>
      <xdr:spPr>
        <a:xfrm>
          <a:off x="705972" y="392206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4" name="Straight Connector 3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459442</xdr:colOff>
      <xdr:row>2</xdr:row>
      <xdr:rowOff>11206</xdr:rowOff>
    </xdr:from>
    <xdr:to>
      <xdr:col>3</xdr:col>
      <xdr:colOff>3104</xdr:colOff>
      <xdr:row>2</xdr:row>
      <xdr:rowOff>11206</xdr:rowOff>
    </xdr:to>
    <xdr:cxnSp macro="">
      <xdr:nvCxnSpPr>
        <xdr:cNvPr id="5" name="Straight Connector 4"/>
        <xdr:cNvCxnSpPr/>
      </xdr:nvCxnSpPr>
      <xdr:spPr>
        <a:xfrm>
          <a:off x="811867" y="392206"/>
          <a:ext cx="7228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2507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2</xdr:col>
      <xdr:colOff>343875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28384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4" name="Straight Connector 3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42977" y="4191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343875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28384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5" name="Straight Connector 4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381001</xdr:colOff>
      <xdr:row>2</xdr:row>
      <xdr:rowOff>0</xdr:rowOff>
    </xdr:from>
    <xdr:to>
      <xdr:col>3</xdr:col>
      <xdr:colOff>69853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28383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4" name="Straight Connector 3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2507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2</xdr:col>
      <xdr:colOff>343875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28384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4" name="Straight Connector 3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2</xdr:col>
      <xdr:colOff>18302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42977" y="4191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18302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942977" y="4191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3</xdr:col>
      <xdr:colOff>25192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728384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6" name="Straight Connector 5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18302</xdr:colOff>
      <xdr:row>2</xdr:row>
      <xdr:rowOff>0</xdr:rowOff>
    </xdr:to>
    <xdr:cxnSp macro="">
      <xdr:nvCxnSpPr>
        <xdr:cNvPr id="7" name="Straight Connector 6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42977" y="4191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343875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28384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5" name="Straight Connector 4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381001</xdr:colOff>
      <xdr:row>2</xdr:row>
      <xdr:rowOff>0</xdr:rowOff>
    </xdr:from>
    <xdr:to>
      <xdr:col>3</xdr:col>
      <xdr:colOff>70147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28383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4" name="Straight Connector 3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254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381001</xdr:colOff>
      <xdr:row>2</xdr:row>
      <xdr:rowOff>0</xdr:rowOff>
    </xdr:from>
    <xdr:to>
      <xdr:col>3</xdr:col>
      <xdr:colOff>69853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28383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4" name="Straight Connector 3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2507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2</xdr:col>
      <xdr:colOff>343875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28384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4" name="Straight Connector 3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1</xdr:col>
      <xdr:colOff>660426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42977" y="4191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1</xdr:col>
      <xdr:colOff>660426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942977" y="3810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1</xdr:col>
      <xdr:colOff>660426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42977" y="3810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942977" y="3810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942977" y="3810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343875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728384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6" name="Straight Connector 5"/>
        <xdr:cNvCxnSpPr/>
      </xdr:nvCxnSpPr>
      <xdr:spPr>
        <a:xfrm>
          <a:off x="942977" y="403412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7" name="Straight Connector 6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8" name="Straight Connector 7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9" name="Straight Connector 8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2</xdr:col>
      <xdr:colOff>18302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42977" y="3810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18302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942977" y="3810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3</xdr:col>
      <xdr:colOff>25192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728384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6" name="Straight Connector 5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18302</xdr:colOff>
      <xdr:row>2</xdr:row>
      <xdr:rowOff>0</xdr:rowOff>
    </xdr:to>
    <xdr:cxnSp macro="">
      <xdr:nvCxnSpPr>
        <xdr:cNvPr id="7" name="Straight Connector 6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42977" y="3810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381001</xdr:colOff>
      <xdr:row>2</xdr:row>
      <xdr:rowOff>0</xdr:rowOff>
    </xdr:from>
    <xdr:to>
      <xdr:col>2</xdr:col>
      <xdr:colOff>343874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28383" y="381000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5" name="Straight Connector 4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9284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2</xdr:row>
      <xdr:rowOff>0</xdr:rowOff>
    </xdr:from>
    <xdr:to>
      <xdr:col>1</xdr:col>
      <xdr:colOff>660426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42977" y="3810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1</xdr:col>
      <xdr:colOff>660426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942977" y="381000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1</xdr:col>
      <xdr:colOff>660426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414130</xdr:colOff>
      <xdr:row>2</xdr:row>
      <xdr:rowOff>0</xdr:rowOff>
    </xdr:from>
    <xdr:to>
      <xdr:col>2</xdr:col>
      <xdr:colOff>160618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027043" y="381000"/>
          <a:ext cx="36443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414130</xdr:colOff>
      <xdr:row>2</xdr:row>
      <xdr:rowOff>0</xdr:rowOff>
    </xdr:from>
    <xdr:to>
      <xdr:col>2</xdr:col>
      <xdr:colOff>160618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66580" y="381000"/>
          <a:ext cx="60048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414130</xdr:colOff>
      <xdr:row>2</xdr:row>
      <xdr:rowOff>0</xdr:rowOff>
    </xdr:from>
    <xdr:to>
      <xdr:col>2</xdr:col>
      <xdr:colOff>160618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966580" y="381000"/>
          <a:ext cx="60048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414130</xdr:colOff>
      <xdr:row>2</xdr:row>
      <xdr:rowOff>0</xdr:rowOff>
    </xdr:from>
    <xdr:to>
      <xdr:col>2</xdr:col>
      <xdr:colOff>160618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966580" y="381000"/>
          <a:ext cx="60048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414130</xdr:colOff>
      <xdr:row>2</xdr:row>
      <xdr:rowOff>0</xdr:rowOff>
    </xdr:from>
    <xdr:to>
      <xdr:col>2</xdr:col>
      <xdr:colOff>160618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66580" y="381000"/>
          <a:ext cx="60048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414130</xdr:colOff>
      <xdr:row>2</xdr:row>
      <xdr:rowOff>0</xdr:rowOff>
    </xdr:from>
    <xdr:to>
      <xdr:col>2</xdr:col>
      <xdr:colOff>160618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966580" y="381000"/>
          <a:ext cx="60048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414130</xdr:colOff>
      <xdr:row>2</xdr:row>
      <xdr:rowOff>0</xdr:rowOff>
    </xdr:from>
    <xdr:to>
      <xdr:col>2</xdr:col>
      <xdr:colOff>160618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966580" y="381000"/>
          <a:ext cx="60048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2" name="Straight Connector 1"/>
        <xdr:cNvCxnSpPr/>
      </xdr:nvCxnSpPr>
      <xdr:spPr>
        <a:xfrm>
          <a:off x="941296" y="235324"/>
          <a:ext cx="5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459442</xdr:colOff>
      <xdr:row>2</xdr:row>
      <xdr:rowOff>11206</xdr:rowOff>
    </xdr:from>
    <xdr:to>
      <xdr:col>3</xdr:col>
      <xdr:colOff>2886</xdr:colOff>
      <xdr:row>2</xdr:row>
      <xdr:rowOff>11206</xdr:rowOff>
    </xdr:to>
    <xdr:cxnSp macro="">
      <xdr:nvCxnSpPr>
        <xdr:cNvPr id="3" name="Straight Connector 2"/>
        <xdr:cNvCxnSpPr/>
      </xdr:nvCxnSpPr>
      <xdr:spPr>
        <a:xfrm>
          <a:off x="806824" y="392206"/>
          <a:ext cx="7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17603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2" name="Straight Connector 1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459442</xdr:colOff>
      <xdr:row>2</xdr:row>
      <xdr:rowOff>11206</xdr:rowOff>
    </xdr:from>
    <xdr:to>
      <xdr:col>3</xdr:col>
      <xdr:colOff>2886</xdr:colOff>
      <xdr:row>2</xdr:row>
      <xdr:rowOff>11206</xdr:rowOff>
    </xdr:to>
    <xdr:cxnSp macro="">
      <xdr:nvCxnSpPr>
        <xdr:cNvPr id="3" name="Straight Connector 2"/>
        <xdr:cNvCxnSpPr/>
      </xdr:nvCxnSpPr>
      <xdr:spPr>
        <a:xfrm>
          <a:off x="811867" y="392206"/>
          <a:ext cx="5406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17603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2</xdr:row>
      <xdr:rowOff>22412</xdr:rowOff>
    </xdr:from>
    <xdr:to>
      <xdr:col>0</xdr:col>
      <xdr:colOff>921002</xdr:colOff>
      <xdr:row>2</xdr:row>
      <xdr:rowOff>22412</xdr:rowOff>
    </xdr:to>
    <xdr:cxnSp macro="">
      <xdr:nvCxnSpPr>
        <xdr:cNvPr id="2" name="Straight Connector 1"/>
        <xdr:cNvCxnSpPr/>
      </xdr:nvCxnSpPr>
      <xdr:spPr>
        <a:xfrm>
          <a:off x="352427" y="403412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459442</xdr:colOff>
      <xdr:row>2</xdr:row>
      <xdr:rowOff>11206</xdr:rowOff>
    </xdr:from>
    <xdr:to>
      <xdr:col>3</xdr:col>
      <xdr:colOff>2886</xdr:colOff>
      <xdr:row>2</xdr:row>
      <xdr:rowOff>11206</xdr:rowOff>
    </xdr:to>
    <xdr:cxnSp macro="">
      <xdr:nvCxnSpPr>
        <xdr:cNvPr id="3" name="Straight Connector 2"/>
        <xdr:cNvCxnSpPr/>
      </xdr:nvCxnSpPr>
      <xdr:spPr>
        <a:xfrm>
          <a:off x="811867" y="392206"/>
          <a:ext cx="5406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381002</xdr:colOff>
      <xdr:row>2</xdr:row>
      <xdr:rowOff>0</xdr:rowOff>
    </xdr:from>
    <xdr:to>
      <xdr:col>2</xdr:col>
      <xdr:colOff>17603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942977" y="381000"/>
          <a:ext cx="282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8"/>
  <sheetViews>
    <sheetView tabSelected="1" zoomScale="85" zoomScaleNormal="85" workbookViewId="0">
      <selection activeCell="A5" sqref="A5:L5"/>
    </sheetView>
  </sheetViews>
  <sheetFormatPr defaultRowHeight="15" x14ac:dyDescent="0.25"/>
  <cols>
    <col min="1" max="1" width="8.42578125" customWidth="1"/>
    <col min="2" max="2" width="10" bestFit="1" customWidth="1"/>
    <col min="3" max="3" width="5.42578125" bestFit="1" customWidth="1"/>
    <col min="4" max="4" width="5.85546875" bestFit="1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1" width="7.42578125" customWidth="1"/>
    <col min="12" max="12" width="7.85546875" bestFit="1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25" thickBot="1" x14ac:dyDescent="0.3">
      <c r="A6" s="277" t="s">
        <v>57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</row>
    <row r="7" spans="1:12" ht="15.75" thickBot="1" x14ac:dyDescent="0.3">
      <c r="A7" s="284" t="s">
        <v>16</v>
      </c>
      <c r="B7" s="284" t="s">
        <v>19</v>
      </c>
      <c r="C7" s="278" t="s">
        <v>20</v>
      </c>
      <c r="D7" s="296" t="s">
        <v>67</v>
      </c>
      <c r="E7" s="17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5.75" thickBot="1" x14ac:dyDescent="0.3">
      <c r="A8" s="285"/>
      <c r="B8" s="285"/>
      <c r="C8" s="279"/>
      <c r="D8" s="279"/>
      <c r="E8" s="26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s="52" customFormat="1" ht="15" customHeight="1" x14ac:dyDescent="0.25">
      <c r="A9" s="48">
        <v>1</v>
      </c>
      <c r="B9" s="49" t="s">
        <v>7</v>
      </c>
      <c r="C9" s="51">
        <f>D9+E9*7+(F9+G9)+H9*7+(I9+J9)+K9+ L9</f>
        <v>54</v>
      </c>
      <c r="D9" s="178"/>
      <c r="E9" s="63">
        <v>3</v>
      </c>
      <c r="F9" s="50">
        <v>1</v>
      </c>
      <c r="G9" s="50">
        <f t="shared" ref="G9:G15" si="0">E9-F9</f>
        <v>2</v>
      </c>
      <c r="H9" s="50">
        <v>3</v>
      </c>
      <c r="I9" s="50">
        <v>1</v>
      </c>
      <c r="J9" s="50">
        <f t="shared" ref="J9:J16" si="1">H9-I9</f>
        <v>2</v>
      </c>
      <c r="K9" s="50">
        <v>3</v>
      </c>
      <c r="L9" s="51">
        <f>K9-D9</f>
        <v>3</v>
      </c>
    </row>
    <row r="10" spans="1:12" s="52" customFormat="1" ht="15" customHeight="1" x14ac:dyDescent="0.25">
      <c r="A10" s="53">
        <v>2</v>
      </c>
      <c r="B10" s="49" t="s">
        <v>3</v>
      </c>
      <c r="C10" s="51">
        <f t="shared" ref="C10:C26" si="2">D10+E10*7+(F10+G10)+H10*7+(I10+J10)+K10+ L10</f>
        <v>54</v>
      </c>
      <c r="D10" s="179"/>
      <c r="E10" s="63">
        <v>3</v>
      </c>
      <c r="F10" s="50">
        <v>1</v>
      </c>
      <c r="G10" s="50">
        <f t="shared" si="0"/>
        <v>2</v>
      </c>
      <c r="H10" s="50">
        <v>3</v>
      </c>
      <c r="I10" s="50">
        <v>1</v>
      </c>
      <c r="J10" s="50">
        <f t="shared" si="1"/>
        <v>2</v>
      </c>
      <c r="K10" s="50">
        <v>3</v>
      </c>
      <c r="L10" s="51">
        <f t="shared" ref="L10:L23" si="3">K10-D10</f>
        <v>3</v>
      </c>
    </row>
    <row r="11" spans="1:12" s="52" customFormat="1" ht="15" customHeight="1" x14ac:dyDescent="0.25">
      <c r="A11" s="53">
        <v>3</v>
      </c>
      <c r="B11" s="54" t="s">
        <v>8</v>
      </c>
      <c r="C11" s="51">
        <f t="shared" si="2"/>
        <v>54</v>
      </c>
      <c r="D11" s="180"/>
      <c r="E11" s="176">
        <v>3</v>
      </c>
      <c r="F11" s="165">
        <v>1</v>
      </c>
      <c r="G11" s="164">
        <v>2</v>
      </c>
      <c r="H11" s="165">
        <v>3</v>
      </c>
      <c r="I11" s="165">
        <v>1</v>
      </c>
      <c r="J11" s="164">
        <v>2</v>
      </c>
      <c r="K11" s="165">
        <v>3</v>
      </c>
      <c r="L11" s="51">
        <f t="shared" si="3"/>
        <v>3</v>
      </c>
    </row>
    <row r="12" spans="1:12" s="52" customFormat="1" ht="15" customHeight="1" x14ac:dyDescent="0.25">
      <c r="A12" s="235">
        <v>4</v>
      </c>
      <c r="B12" s="236" t="s">
        <v>9</v>
      </c>
      <c r="C12" s="237">
        <f t="shared" si="2"/>
        <v>27</v>
      </c>
      <c r="D12" s="238"/>
      <c r="E12" s="239">
        <v>2</v>
      </c>
      <c r="F12" s="240">
        <v>1</v>
      </c>
      <c r="G12" s="241">
        <v>1</v>
      </c>
      <c r="H12" s="240">
        <v>1</v>
      </c>
      <c r="I12" s="240">
        <v>1</v>
      </c>
      <c r="J12" s="241">
        <v>1</v>
      </c>
      <c r="K12" s="240">
        <v>1</v>
      </c>
      <c r="L12" s="237">
        <f t="shared" si="3"/>
        <v>1</v>
      </c>
    </row>
    <row r="13" spans="1:12" s="52" customFormat="1" ht="15" customHeight="1" x14ac:dyDescent="0.25">
      <c r="A13" s="53">
        <v>5</v>
      </c>
      <c r="B13" s="54" t="s">
        <v>13</v>
      </c>
      <c r="C13" s="51">
        <f t="shared" si="2"/>
        <v>36</v>
      </c>
      <c r="D13" s="180"/>
      <c r="E13" s="63">
        <v>2</v>
      </c>
      <c r="F13" s="55">
        <v>1</v>
      </c>
      <c r="G13" s="50">
        <f t="shared" si="0"/>
        <v>1</v>
      </c>
      <c r="H13" s="55">
        <v>2</v>
      </c>
      <c r="I13" s="55">
        <v>1</v>
      </c>
      <c r="J13" s="50">
        <f t="shared" si="1"/>
        <v>1</v>
      </c>
      <c r="K13" s="55">
        <v>2</v>
      </c>
      <c r="L13" s="51">
        <f t="shared" si="3"/>
        <v>2</v>
      </c>
    </row>
    <row r="14" spans="1:12" s="52" customFormat="1" ht="15" customHeight="1" x14ac:dyDescent="0.25">
      <c r="A14" s="53">
        <v>6</v>
      </c>
      <c r="B14" s="54" t="s">
        <v>14</v>
      </c>
      <c r="C14" s="51">
        <f t="shared" si="2"/>
        <v>18</v>
      </c>
      <c r="D14" s="180"/>
      <c r="E14" s="63">
        <v>1</v>
      </c>
      <c r="F14" s="55"/>
      <c r="G14" s="50">
        <f t="shared" si="0"/>
        <v>1</v>
      </c>
      <c r="H14" s="55">
        <v>1</v>
      </c>
      <c r="I14" s="55"/>
      <c r="J14" s="50">
        <f t="shared" si="1"/>
        <v>1</v>
      </c>
      <c r="K14" s="55">
        <v>1</v>
      </c>
      <c r="L14" s="51">
        <f t="shared" si="3"/>
        <v>1</v>
      </c>
    </row>
    <row r="15" spans="1:12" s="52" customFormat="1" ht="15" customHeight="1" x14ac:dyDescent="0.25">
      <c r="A15" s="53">
        <v>7</v>
      </c>
      <c r="B15" s="54" t="s">
        <v>22</v>
      </c>
      <c r="C15" s="51">
        <f t="shared" si="2"/>
        <v>36</v>
      </c>
      <c r="D15" s="180"/>
      <c r="E15" s="63">
        <v>2</v>
      </c>
      <c r="F15" s="55">
        <v>1</v>
      </c>
      <c r="G15" s="50">
        <f t="shared" si="0"/>
        <v>1</v>
      </c>
      <c r="H15" s="55">
        <v>2</v>
      </c>
      <c r="I15" s="55">
        <v>1</v>
      </c>
      <c r="J15" s="50">
        <f t="shared" si="1"/>
        <v>1</v>
      </c>
      <c r="K15" s="55">
        <v>2</v>
      </c>
      <c r="L15" s="51">
        <f t="shared" si="3"/>
        <v>2</v>
      </c>
    </row>
    <row r="16" spans="1:12" s="52" customFormat="1" ht="15" customHeight="1" x14ac:dyDescent="0.25">
      <c r="A16" s="53">
        <v>8</v>
      </c>
      <c r="B16" s="54" t="s">
        <v>11</v>
      </c>
      <c r="C16" s="51">
        <f t="shared" si="2"/>
        <v>36</v>
      </c>
      <c r="D16" s="180"/>
      <c r="E16" s="63">
        <v>2</v>
      </c>
      <c r="F16" s="55">
        <v>1</v>
      </c>
      <c r="G16" s="50">
        <v>1</v>
      </c>
      <c r="H16" s="55">
        <v>2</v>
      </c>
      <c r="I16" s="55">
        <v>1</v>
      </c>
      <c r="J16" s="50">
        <f t="shared" si="1"/>
        <v>1</v>
      </c>
      <c r="K16" s="55">
        <v>2</v>
      </c>
      <c r="L16" s="51">
        <f t="shared" si="3"/>
        <v>2</v>
      </c>
    </row>
    <row r="17" spans="1:12" s="52" customFormat="1" ht="15" customHeight="1" x14ac:dyDescent="0.25">
      <c r="A17" s="53">
        <v>9</v>
      </c>
      <c r="B17" s="54" t="s">
        <v>4</v>
      </c>
      <c r="C17" s="51">
        <f t="shared" si="2"/>
        <v>36</v>
      </c>
      <c r="D17" s="180"/>
      <c r="E17" s="63">
        <v>2</v>
      </c>
      <c r="F17" s="55">
        <v>1</v>
      </c>
      <c r="G17" s="50">
        <f t="shared" ref="G17:G23" si="4">E17-F17</f>
        <v>1</v>
      </c>
      <c r="H17" s="55">
        <v>2</v>
      </c>
      <c r="I17" s="55">
        <v>1</v>
      </c>
      <c r="J17" s="50">
        <f t="shared" ref="J17:J23" si="5">H17-I17</f>
        <v>1</v>
      </c>
      <c r="K17" s="55">
        <v>2</v>
      </c>
      <c r="L17" s="51">
        <f t="shared" si="3"/>
        <v>2</v>
      </c>
    </row>
    <row r="18" spans="1:12" s="52" customFormat="1" ht="15" customHeight="1" x14ac:dyDescent="0.25">
      <c r="A18" s="53">
        <v>10</v>
      </c>
      <c r="B18" s="54" t="s">
        <v>5</v>
      </c>
      <c r="C18" s="51">
        <f t="shared" si="2"/>
        <v>36</v>
      </c>
      <c r="D18" s="180"/>
      <c r="E18" s="63">
        <v>2</v>
      </c>
      <c r="F18" s="55">
        <v>1</v>
      </c>
      <c r="G18" s="50">
        <f t="shared" si="4"/>
        <v>1</v>
      </c>
      <c r="H18" s="55">
        <v>2</v>
      </c>
      <c r="I18" s="55">
        <v>1</v>
      </c>
      <c r="J18" s="50">
        <f t="shared" si="5"/>
        <v>1</v>
      </c>
      <c r="K18" s="55">
        <v>2</v>
      </c>
      <c r="L18" s="51">
        <f t="shared" si="3"/>
        <v>2</v>
      </c>
    </row>
    <row r="19" spans="1:12" s="52" customFormat="1" ht="15" customHeight="1" x14ac:dyDescent="0.25">
      <c r="A19" s="53">
        <v>11</v>
      </c>
      <c r="B19" s="54" t="s">
        <v>6</v>
      </c>
      <c r="C19" s="51">
        <f t="shared" si="2"/>
        <v>36</v>
      </c>
      <c r="D19" s="180"/>
      <c r="E19" s="63">
        <v>2</v>
      </c>
      <c r="F19" s="55">
        <v>1</v>
      </c>
      <c r="G19" s="50">
        <f t="shared" si="4"/>
        <v>1</v>
      </c>
      <c r="H19" s="55">
        <v>2</v>
      </c>
      <c r="I19" s="55">
        <v>1</v>
      </c>
      <c r="J19" s="50">
        <f t="shared" si="5"/>
        <v>1</v>
      </c>
      <c r="K19" s="55">
        <v>2</v>
      </c>
      <c r="L19" s="51">
        <f t="shared" si="3"/>
        <v>2</v>
      </c>
    </row>
    <row r="20" spans="1:12" s="52" customFormat="1" ht="15" customHeight="1" x14ac:dyDescent="0.25">
      <c r="A20" s="53">
        <v>12</v>
      </c>
      <c r="B20" s="54" t="s">
        <v>36</v>
      </c>
      <c r="C20" s="51">
        <f t="shared" si="2"/>
        <v>0</v>
      </c>
      <c r="D20" s="180"/>
      <c r="E20" s="63"/>
      <c r="F20" s="55"/>
      <c r="G20" s="50"/>
      <c r="H20" s="55"/>
      <c r="I20" s="55"/>
      <c r="J20" s="50"/>
      <c r="K20" s="55"/>
      <c r="L20" s="56"/>
    </row>
    <row r="21" spans="1:12" s="52" customFormat="1" ht="15" customHeight="1" x14ac:dyDescent="0.25">
      <c r="A21" s="53">
        <v>13</v>
      </c>
      <c r="B21" s="54" t="s">
        <v>39</v>
      </c>
      <c r="C21" s="51">
        <f t="shared" si="2"/>
        <v>36</v>
      </c>
      <c r="D21" s="180"/>
      <c r="E21" s="63">
        <v>2</v>
      </c>
      <c r="F21" s="55">
        <v>1</v>
      </c>
      <c r="G21" s="50">
        <f>E21-F21</f>
        <v>1</v>
      </c>
      <c r="H21" s="55">
        <v>2</v>
      </c>
      <c r="I21" s="55">
        <v>1</v>
      </c>
      <c r="J21" s="50">
        <f>H21-I21</f>
        <v>1</v>
      </c>
      <c r="K21" s="55">
        <v>2</v>
      </c>
      <c r="L21" s="51">
        <f t="shared" si="3"/>
        <v>2</v>
      </c>
    </row>
    <row r="22" spans="1:12" s="52" customFormat="1" ht="15" customHeight="1" x14ac:dyDescent="0.25">
      <c r="A22" s="53">
        <v>14</v>
      </c>
      <c r="B22" s="54" t="s">
        <v>12</v>
      </c>
      <c r="C22" s="51">
        <f t="shared" si="2"/>
        <v>36</v>
      </c>
      <c r="D22" s="180"/>
      <c r="E22" s="63">
        <v>2</v>
      </c>
      <c r="F22" s="55">
        <v>1</v>
      </c>
      <c r="G22" s="50">
        <f t="shared" si="4"/>
        <v>1</v>
      </c>
      <c r="H22" s="55">
        <v>2</v>
      </c>
      <c r="I22" s="55">
        <v>1</v>
      </c>
      <c r="J22" s="50">
        <f t="shared" si="5"/>
        <v>1</v>
      </c>
      <c r="K22" s="55">
        <v>2</v>
      </c>
      <c r="L22" s="51">
        <f t="shared" si="3"/>
        <v>2</v>
      </c>
    </row>
    <row r="23" spans="1:12" s="52" customFormat="1" ht="15" customHeight="1" x14ac:dyDescent="0.25">
      <c r="A23" s="53"/>
      <c r="B23" s="57" t="s">
        <v>86</v>
      </c>
      <c r="C23" s="51">
        <f t="shared" si="2"/>
        <v>54</v>
      </c>
      <c r="D23" s="180"/>
      <c r="E23" s="177">
        <v>3</v>
      </c>
      <c r="F23" s="58">
        <v>3</v>
      </c>
      <c r="G23" s="59">
        <f t="shared" si="4"/>
        <v>0</v>
      </c>
      <c r="H23" s="58">
        <v>3</v>
      </c>
      <c r="I23" s="58">
        <v>3</v>
      </c>
      <c r="J23" s="58">
        <f t="shared" si="5"/>
        <v>0</v>
      </c>
      <c r="K23" s="58">
        <v>3</v>
      </c>
      <c r="L23" s="51">
        <f t="shared" si="3"/>
        <v>3</v>
      </c>
    </row>
    <row r="24" spans="1:12" ht="15" customHeight="1" x14ac:dyDescent="0.25">
      <c r="A24" s="22"/>
      <c r="B24" s="11"/>
      <c r="C24" s="51"/>
      <c r="D24" s="181"/>
      <c r="E24" s="47"/>
      <c r="F24" s="40"/>
      <c r="G24" s="40"/>
      <c r="H24" s="40"/>
      <c r="I24" s="40"/>
      <c r="J24" s="40"/>
      <c r="K24" s="40"/>
      <c r="L24" s="66"/>
    </row>
    <row r="25" spans="1:12" ht="15" customHeight="1" x14ac:dyDescent="0.25">
      <c r="A25" s="22"/>
      <c r="B25" s="5" t="s">
        <v>42</v>
      </c>
      <c r="C25" s="51">
        <f t="shared" si="2"/>
        <v>54</v>
      </c>
      <c r="D25" s="182"/>
      <c r="E25" s="62">
        <v>3</v>
      </c>
      <c r="F25" s="13">
        <v>2</v>
      </c>
      <c r="G25" s="13">
        <v>1</v>
      </c>
      <c r="H25" s="13">
        <v>3</v>
      </c>
      <c r="I25" s="13">
        <v>2</v>
      </c>
      <c r="J25" s="13">
        <v>1</v>
      </c>
      <c r="K25" s="38">
        <v>3</v>
      </c>
      <c r="L25" s="38">
        <v>3</v>
      </c>
    </row>
    <row r="26" spans="1:12" ht="15" customHeight="1" thickBot="1" x14ac:dyDescent="0.3">
      <c r="A26" s="23"/>
      <c r="B26" s="4" t="s">
        <v>43</v>
      </c>
      <c r="C26" s="184">
        <f t="shared" si="2"/>
        <v>18</v>
      </c>
      <c r="D26" s="183"/>
      <c r="E26" s="43">
        <v>1</v>
      </c>
      <c r="F26" s="14">
        <v>1</v>
      </c>
      <c r="G26" s="14">
        <v>0</v>
      </c>
      <c r="H26" s="14">
        <v>1</v>
      </c>
      <c r="I26" s="14">
        <v>1</v>
      </c>
      <c r="J26" s="14">
        <v>0</v>
      </c>
      <c r="K26" s="39">
        <v>1</v>
      </c>
      <c r="L26" s="39">
        <v>1</v>
      </c>
    </row>
    <row r="27" spans="1:12" x14ac:dyDescent="0.25">
      <c r="A27" s="2"/>
      <c r="B27" s="2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7.25" thickBot="1" x14ac:dyDescent="0.3">
      <c r="A28" s="286" t="s">
        <v>58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</row>
    <row r="29" spans="1:12" ht="29.25" customHeight="1" thickBot="1" x14ac:dyDescent="0.3">
      <c r="A29" s="287" t="s">
        <v>16</v>
      </c>
      <c r="B29" s="284" t="s">
        <v>19</v>
      </c>
      <c r="C29" s="282" t="s">
        <v>23</v>
      </c>
      <c r="D29" s="297" t="s">
        <v>28</v>
      </c>
      <c r="E29" s="298"/>
      <c r="F29" s="280" t="s">
        <v>29</v>
      </c>
      <c r="G29" s="281"/>
      <c r="H29" s="289" t="s">
        <v>31</v>
      </c>
      <c r="I29" s="280" t="s">
        <v>30</v>
      </c>
      <c r="J29" s="281"/>
      <c r="K29" s="289" t="s">
        <v>84</v>
      </c>
      <c r="L29" s="282" t="s">
        <v>85</v>
      </c>
    </row>
    <row r="30" spans="1:12" ht="15.75" thickBot="1" x14ac:dyDescent="0.3">
      <c r="A30" s="288"/>
      <c r="B30" s="285"/>
      <c r="C30" s="283"/>
      <c r="D30" s="299"/>
      <c r="E30" s="300"/>
      <c r="F30" s="3" t="s">
        <v>25</v>
      </c>
      <c r="G30" s="3" t="s">
        <v>26</v>
      </c>
      <c r="H30" s="290"/>
      <c r="I30" s="3" t="s">
        <v>25</v>
      </c>
      <c r="J30" s="3" t="s">
        <v>32</v>
      </c>
      <c r="K30" s="290"/>
      <c r="L30" s="283"/>
    </row>
    <row r="31" spans="1:12" ht="15" customHeight="1" x14ac:dyDescent="0.25">
      <c r="A31" s="60">
        <v>1</v>
      </c>
      <c r="B31" s="8" t="s">
        <v>7</v>
      </c>
      <c r="C31" s="37">
        <f>E31*7+(F31+G31)+H31*6+(I31+J31)+ +K31+L31</f>
        <v>51</v>
      </c>
      <c r="D31" s="153"/>
      <c r="E31" s="158">
        <v>3</v>
      </c>
      <c r="F31" s="9">
        <v>1</v>
      </c>
      <c r="G31" s="10">
        <f t="shared" ref="G31:G38" si="6">E31-F31</f>
        <v>2</v>
      </c>
      <c r="H31" s="9">
        <v>3</v>
      </c>
      <c r="I31" s="9">
        <v>1</v>
      </c>
      <c r="J31" s="10">
        <f>H31-I31</f>
        <v>2</v>
      </c>
      <c r="K31" s="33">
        <v>3</v>
      </c>
      <c r="L31" s="33">
        <v>3</v>
      </c>
    </row>
    <row r="32" spans="1:12" ht="15" customHeight="1" x14ac:dyDescent="0.25">
      <c r="A32" s="44">
        <v>2</v>
      </c>
      <c r="B32" s="6" t="s">
        <v>3</v>
      </c>
      <c r="C32" s="37">
        <f t="shared" ref="C32:C48" si="7">E32*7+(F32+G32)+H32*6+(I32+J32)+ +K32+L32</f>
        <v>51</v>
      </c>
      <c r="D32" s="154"/>
      <c r="E32" s="159">
        <v>3</v>
      </c>
      <c r="F32" s="10">
        <v>1</v>
      </c>
      <c r="G32" s="10">
        <f t="shared" si="6"/>
        <v>2</v>
      </c>
      <c r="H32" s="10">
        <v>3</v>
      </c>
      <c r="I32" s="10">
        <v>1</v>
      </c>
      <c r="J32" s="10">
        <f>H32-I32</f>
        <v>2</v>
      </c>
      <c r="K32" s="34">
        <v>3</v>
      </c>
      <c r="L32" s="34">
        <v>3</v>
      </c>
    </row>
    <row r="33" spans="1:12" ht="15" customHeight="1" x14ac:dyDescent="0.25">
      <c r="A33" s="44">
        <v>3</v>
      </c>
      <c r="B33" s="6" t="s">
        <v>8</v>
      </c>
      <c r="C33" s="37">
        <f t="shared" si="7"/>
        <v>51</v>
      </c>
      <c r="D33" s="166"/>
      <c r="E33" s="159">
        <v>3</v>
      </c>
      <c r="F33" s="10">
        <v>1</v>
      </c>
      <c r="G33" s="10">
        <v>2</v>
      </c>
      <c r="H33" s="10">
        <v>3</v>
      </c>
      <c r="I33" s="10">
        <v>1</v>
      </c>
      <c r="J33" s="10">
        <v>2</v>
      </c>
      <c r="K33" s="34">
        <v>3</v>
      </c>
      <c r="L33" s="34">
        <v>3</v>
      </c>
    </row>
    <row r="34" spans="1:12" ht="15" customHeight="1" x14ac:dyDescent="0.25">
      <c r="A34" s="242">
        <v>4</v>
      </c>
      <c r="B34" s="243" t="s">
        <v>9</v>
      </c>
      <c r="C34" s="244">
        <f t="shared" si="7"/>
        <v>25</v>
      </c>
      <c r="D34" s="245"/>
      <c r="E34" s="246">
        <v>1</v>
      </c>
      <c r="F34" s="247">
        <v>1</v>
      </c>
      <c r="G34" s="247">
        <v>1</v>
      </c>
      <c r="H34" s="247">
        <v>2</v>
      </c>
      <c r="I34" s="247">
        <v>1</v>
      </c>
      <c r="J34" s="247">
        <v>1</v>
      </c>
      <c r="K34" s="248">
        <v>1</v>
      </c>
      <c r="L34" s="248">
        <v>1</v>
      </c>
    </row>
    <row r="35" spans="1:12" ht="15" customHeight="1" x14ac:dyDescent="0.25">
      <c r="A35" s="44">
        <v>5</v>
      </c>
      <c r="B35" s="6" t="s">
        <v>13</v>
      </c>
      <c r="C35" s="37">
        <f t="shared" si="7"/>
        <v>34</v>
      </c>
      <c r="D35" s="155"/>
      <c r="E35" s="159">
        <v>2</v>
      </c>
      <c r="F35" s="10">
        <v>1</v>
      </c>
      <c r="G35" s="10">
        <f t="shared" si="6"/>
        <v>1</v>
      </c>
      <c r="H35" s="10">
        <v>2</v>
      </c>
      <c r="I35" s="10">
        <v>1</v>
      </c>
      <c r="J35" s="10">
        <f>H35-I35</f>
        <v>1</v>
      </c>
      <c r="K35" s="34">
        <v>2</v>
      </c>
      <c r="L35" s="34">
        <v>2</v>
      </c>
    </row>
    <row r="36" spans="1:12" ht="15" customHeight="1" x14ac:dyDescent="0.25">
      <c r="A36" s="44">
        <v>6</v>
      </c>
      <c r="B36" s="6" t="s">
        <v>14</v>
      </c>
      <c r="C36" s="37">
        <f t="shared" si="7"/>
        <v>17</v>
      </c>
      <c r="D36" s="155"/>
      <c r="E36" s="159">
        <v>1</v>
      </c>
      <c r="F36" s="10"/>
      <c r="G36" s="10">
        <f t="shared" si="6"/>
        <v>1</v>
      </c>
      <c r="H36" s="10">
        <v>1</v>
      </c>
      <c r="I36" s="10"/>
      <c r="J36" s="10">
        <v>1</v>
      </c>
      <c r="K36" s="34">
        <v>1</v>
      </c>
      <c r="L36" s="34">
        <v>1</v>
      </c>
    </row>
    <row r="37" spans="1:12" ht="15" customHeight="1" x14ac:dyDescent="0.25">
      <c r="A37" s="44">
        <v>7</v>
      </c>
      <c r="B37" s="6" t="s">
        <v>10</v>
      </c>
      <c r="C37" s="37">
        <f t="shared" si="7"/>
        <v>34</v>
      </c>
      <c r="D37" s="155"/>
      <c r="E37" s="159">
        <v>2</v>
      </c>
      <c r="F37" s="10">
        <v>1</v>
      </c>
      <c r="G37" s="10">
        <f t="shared" si="6"/>
        <v>1</v>
      </c>
      <c r="H37" s="10">
        <v>2</v>
      </c>
      <c r="I37" s="10">
        <v>1</v>
      </c>
      <c r="J37" s="10">
        <f>H37-I37</f>
        <v>1</v>
      </c>
      <c r="K37" s="34">
        <v>2</v>
      </c>
      <c r="L37" s="34">
        <v>2</v>
      </c>
    </row>
    <row r="38" spans="1:12" ht="15" customHeight="1" x14ac:dyDescent="0.25">
      <c r="A38" s="44">
        <v>8</v>
      </c>
      <c r="B38" s="6" t="s">
        <v>11</v>
      </c>
      <c r="C38" s="37">
        <f t="shared" si="7"/>
        <v>34</v>
      </c>
      <c r="D38" s="155"/>
      <c r="E38" s="159">
        <v>2</v>
      </c>
      <c r="F38" s="10">
        <v>1</v>
      </c>
      <c r="G38" s="10">
        <f t="shared" si="6"/>
        <v>1</v>
      </c>
      <c r="H38" s="10">
        <v>2</v>
      </c>
      <c r="I38" s="10">
        <v>1</v>
      </c>
      <c r="J38" s="10">
        <f>H38-I38</f>
        <v>1</v>
      </c>
      <c r="K38" s="34">
        <v>2</v>
      </c>
      <c r="L38" s="34">
        <v>2</v>
      </c>
    </row>
    <row r="39" spans="1:12" ht="15" customHeight="1" x14ac:dyDescent="0.25">
      <c r="A39" s="44">
        <v>9</v>
      </c>
      <c r="B39" s="6" t="s">
        <v>4</v>
      </c>
      <c r="C39" s="37">
        <f t="shared" si="7"/>
        <v>34</v>
      </c>
      <c r="D39" s="155"/>
      <c r="E39" s="159">
        <v>2</v>
      </c>
      <c r="F39" s="10">
        <v>1</v>
      </c>
      <c r="G39" s="10">
        <f t="shared" ref="G39:G45" si="8">E39-F39</f>
        <v>1</v>
      </c>
      <c r="H39" s="10">
        <v>2</v>
      </c>
      <c r="I39" s="10">
        <v>1</v>
      </c>
      <c r="J39" s="10">
        <f t="shared" ref="J39:J45" si="9">H39-I39</f>
        <v>1</v>
      </c>
      <c r="K39" s="34">
        <v>2</v>
      </c>
      <c r="L39" s="34">
        <v>2</v>
      </c>
    </row>
    <row r="40" spans="1:12" ht="15" customHeight="1" x14ac:dyDescent="0.25">
      <c r="A40" s="44">
        <v>10</v>
      </c>
      <c r="B40" s="6" t="s">
        <v>5</v>
      </c>
      <c r="C40" s="37">
        <f t="shared" si="7"/>
        <v>34</v>
      </c>
      <c r="D40" s="155"/>
      <c r="E40" s="159">
        <v>2</v>
      </c>
      <c r="F40" s="10">
        <v>1</v>
      </c>
      <c r="G40" s="10">
        <f t="shared" si="8"/>
        <v>1</v>
      </c>
      <c r="H40" s="10">
        <v>2</v>
      </c>
      <c r="I40" s="10">
        <v>1</v>
      </c>
      <c r="J40" s="10">
        <f t="shared" si="9"/>
        <v>1</v>
      </c>
      <c r="K40" s="34">
        <v>2</v>
      </c>
      <c r="L40" s="34">
        <v>2</v>
      </c>
    </row>
    <row r="41" spans="1:12" ht="15" customHeight="1" x14ac:dyDescent="0.25">
      <c r="A41" s="44">
        <v>11</v>
      </c>
      <c r="B41" s="6" t="s">
        <v>6</v>
      </c>
      <c r="C41" s="37">
        <f t="shared" si="7"/>
        <v>34</v>
      </c>
      <c r="D41" s="155"/>
      <c r="E41" s="159">
        <v>2</v>
      </c>
      <c r="F41" s="10">
        <v>1</v>
      </c>
      <c r="G41" s="10">
        <f t="shared" si="8"/>
        <v>1</v>
      </c>
      <c r="H41" s="10">
        <v>2</v>
      </c>
      <c r="I41" s="10">
        <v>1</v>
      </c>
      <c r="J41" s="10">
        <f t="shared" si="9"/>
        <v>1</v>
      </c>
      <c r="K41" s="34">
        <v>2</v>
      </c>
      <c r="L41" s="34">
        <v>2</v>
      </c>
    </row>
    <row r="42" spans="1:12" ht="15" customHeight="1" x14ac:dyDescent="0.25">
      <c r="A42" s="44">
        <v>12</v>
      </c>
      <c r="B42" s="6" t="s">
        <v>36</v>
      </c>
      <c r="C42" s="37">
        <f t="shared" si="7"/>
        <v>34</v>
      </c>
      <c r="D42" s="155"/>
      <c r="E42" s="159">
        <v>2</v>
      </c>
      <c r="F42" s="10">
        <v>1</v>
      </c>
      <c r="G42" s="10">
        <f>E42-F42</f>
        <v>1</v>
      </c>
      <c r="H42" s="10">
        <v>2</v>
      </c>
      <c r="I42" s="10">
        <v>1</v>
      </c>
      <c r="J42" s="10">
        <f>H42-I42</f>
        <v>1</v>
      </c>
      <c r="K42" s="34">
        <v>2</v>
      </c>
      <c r="L42" s="34">
        <v>2</v>
      </c>
    </row>
    <row r="43" spans="1:12" ht="15" customHeight="1" x14ac:dyDescent="0.25">
      <c r="A43" s="44">
        <v>13</v>
      </c>
      <c r="B43" s="29" t="s">
        <v>37</v>
      </c>
      <c r="C43" s="37">
        <f t="shared" si="7"/>
        <v>34</v>
      </c>
      <c r="D43" s="155"/>
      <c r="E43" s="160">
        <v>2</v>
      </c>
      <c r="F43" s="30">
        <v>1</v>
      </c>
      <c r="G43" s="30">
        <f>E43-F43</f>
        <v>1</v>
      </c>
      <c r="H43" s="30">
        <v>2</v>
      </c>
      <c r="I43" s="30">
        <v>1</v>
      </c>
      <c r="J43" s="30">
        <f>H43-I43</f>
        <v>1</v>
      </c>
      <c r="K43" s="35">
        <v>2</v>
      </c>
      <c r="L43" s="35">
        <v>2</v>
      </c>
    </row>
    <row r="44" spans="1:12" ht="15" customHeight="1" x14ac:dyDescent="0.25">
      <c r="A44" s="44">
        <v>14</v>
      </c>
      <c r="B44" s="6" t="s">
        <v>12</v>
      </c>
      <c r="C44" s="37">
        <f t="shared" si="7"/>
        <v>34</v>
      </c>
      <c r="D44" s="155"/>
      <c r="E44" s="159">
        <v>2</v>
      </c>
      <c r="F44" s="10">
        <v>1</v>
      </c>
      <c r="G44" s="10">
        <f t="shared" si="8"/>
        <v>1</v>
      </c>
      <c r="H44" s="10">
        <v>2</v>
      </c>
      <c r="I44" s="10">
        <v>1</v>
      </c>
      <c r="J44" s="10">
        <f t="shared" si="9"/>
        <v>1</v>
      </c>
      <c r="K44" s="34">
        <v>2</v>
      </c>
      <c r="L44" s="34">
        <v>2</v>
      </c>
    </row>
    <row r="45" spans="1:12" ht="15" customHeight="1" x14ac:dyDescent="0.25">
      <c r="A45" s="44">
        <v>15</v>
      </c>
      <c r="B45" s="57" t="s">
        <v>86</v>
      </c>
      <c r="C45" s="37">
        <f t="shared" si="7"/>
        <v>51</v>
      </c>
      <c r="D45" s="156"/>
      <c r="E45" s="159">
        <v>3</v>
      </c>
      <c r="F45" s="10">
        <v>3</v>
      </c>
      <c r="G45" s="10">
        <f t="shared" si="8"/>
        <v>0</v>
      </c>
      <c r="H45" s="10">
        <v>3</v>
      </c>
      <c r="I45" s="10">
        <v>3</v>
      </c>
      <c r="J45" s="10">
        <f t="shared" si="9"/>
        <v>0</v>
      </c>
      <c r="K45" s="34">
        <v>3</v>
      </c>
      <c r="L45" s="34">
        <v>3</v>
      </c>
    </row>
    <row r="46" spans="1:12" ht="15" customHeight="1" x14ac:dyDescent="0.25">
      <c r="A46" s="45"/>
      <c r="B46" s="11" t="s">
        <v>21</v>
      </c>
      <c r="C46" s="37"/>
      <c r="D46" s="157"/>
      <c r="E46" s="161"/>
      <c r="F46" s="12"/>
      <c r="G46" s="12"/>
      <c r="H46" s="12"/>
      <c r="I46" s="12"/>
      <c r="J46" s="12"/>
      <c r="K46" s="36"/>
      <c r="L46" s="36"/>
    </row>
    <row r="47" spans="1:12" ht="15" customHeight="1" x14ac:dyDescent="0.25">
      <c r="A47" s="45"/>
      <c r="B47" s="5" t="s">
        <v>42</v>
      </c>
      <c r="C47" s="37">
        <f t="shared" si="7"/>
        <v>51</v>
      </c>
      <c r="D47" s="151"/>
      <c r="E47" s="167">
        <v>3</v>
      </c>
      <c r="F47" s="13">
        <v>2</v>
      </c>
      <c r="G47" s="13">
        <v>1</v>
      </c>
      <c r="H47" s="13">
        <v>3</v>
      </c>
      <c r="I47" s="13">
        <v>2</v>
      </c>
      <c r="J47" s="13">
        <v>1</v>
      </c>
      <c r="K47" s="38">
        <v>3</v>
      </c>
      <c r="L47" s="38">
        <v>3</v>
      </c>
    </row>
    <row r="48" spans="1:12" ht="15" customHeight="1" thickBot="1" x14ac:dyDescent="0.3">
      <c r="A48" s="61"/>
      <c r="B48" s="4" t="s">
        <v>43</v>
      </c>
      <c r="C48" s="185">
        <f t="shared" si="7"/>
        <v>17</v>
      </c>
      <c r="D48" s="152"/>
      <c r="E48" s="168">
        <v>1</v>
      </c>
      <c r="F48" s="14">
        <v>1</v>
      </c>
      <c r="G48" s="14">
        <v>0</v>
      </c>
      <c r="H48" s="14">
        <v>1</v>
      </c>
      <c r="I48" s="14">
        <v>1</v>
      </c>
      <c r="J48" s="14">
        <v>0</v>
      </c>
      <c r="K48" s="39">
        <v>1</v>
      </c>
      <c r="L48" s="39">
        <v>1</v>
      </c>
    </row>
  </sheetData>
  <mergeCells count="25">
    <mergeCell ref="A3:L3"/>
    <mergeCell ref="A4:L4"/>
    <mergeCell ref="D7:D8"/>
    <mergeCell ref="D29:E30"/>
    <mergeCell ref="I7:J7"/>
    <mergeCell ref="F7:G7"/>
    <mergeCell ref="B7:B8"/>
    <mergeCell ref="C7:C8"/>
    <mergeCell ref="K7:K8"/>
    <mergeCell ref="K29:K30"/>
    <mergeCell ref="A1:E1"/>
    <mergeCell ref="F29:G29"/>
    <mergeCell ref="H29:H30"/>
    <mergeCell ref="A5:L5"/>
    <mergeCell ref="A2:E2"/>
    <mergeCell ref="A6:L6"/>
    <mergeCell ref="L7:L8"/>
    <mergeCell ref="I29:J29"/>
    <mergeCell ref="L29:L30"/>
    <mergeCell ref="B29:B30"/>
    <mergeCell ref="A7:A8"/>
    <mergeCell ref="H7:H8"/>
    <mergeCell ref="A28:L28"/>
    <mergeCell ref="A29:A30"/>
    <mergeCell ref="C29:C30"/>
  </mergeCells>
  <pageMargins left="0.7" right="0.38" top="0.43" bottom="0.43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0" bestFit="1" customWidth="1"/>
    <col min="3" max="3" width="5.42578125" bestFit="1" customWidth="1"/>
    <col min="4" max="4" width="5.85546875" hidden="1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9.855468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s="172" customFormat="1" ht="22.5" customHeight="1" thickBot="1" x14ac:dyDescent="0.3">
      <c r="A6" s="317" t="s">
        <v>104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289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290"/>
      <c r="F8" s="25" t="s">
        <v>33</v>
      </c>
      <c r="G8" s="163" t="s">
        <v>32</v>
      </c>
      <c r="H8" s="285"/>
      <c r="I8" s="3" t="s">
        <v>33</v>
      </c>
      <c r="J8" s="162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4" si="1">H9-I9</f>
        <v>2</v>
      </c>
      <c r="K9" s="191">
        <v>3</v>
      </c>
      <c r="L9" s="192"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2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2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2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2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v>0</v>
      </c>
      <c r="K13" s="203">
        <v>2</v>
      </c>
      <c r="L13" s="204"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2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>K14-D14</f>
        <v>1</v>
      </c>
    </row>
    <row r="15" spans="1:12" ht="18.95" customHeight="1" thickBot="1" x14ac:dyDescent="0.3">
      <c r="A15" s="318"/>
      <c r="B15" s="319"/>
      <c r="C15" s="319">
        <f t="shared" si="2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3">K15-D15</f>
        <v>0</v>
      </c>
    </row>
    <row r="16" spans="1:12" ht="18.95" customHeight="1" x14ac:dyDescent="0.25">
      <c r="A16" s="70">
        <v>7</v>
      </c>
      <c r="B16" s="209" t="s">
        <v>46</v>
      </c>
      <c r="C16" s="194">
        <f t="shared" si="2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3"/>
        <v>2</v>
      </c>
    </row>
    <row r="17" spans="1:12" ht="18.95" customHeight="1" x14ac:dyDescent="0.25">
      <c r="A17" s="41">
        <v>8</v>
      </c>
      <c r="B17" s="212" t="s">
        <v>5</v>
      </c>
      <c r="C17" s="194">
        <f t="shared" si="2"/>
        <v>36</v>
      </c>
      <c r="D17" s="213"/>
      <c r="E17" s="214">
        <v>2</v>
      </c>
      <c r="F17" s="214">
        <v>1</v>
      </c>
      <c r="G17" s="213">
        <f t="shared" ref="G17:G23" si="4">E17-F17</f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3"/>
        <v>2</v>
      </c>
    </row>
    <row r="18" spans="1:12" ht="18.95" customHeight="1" x14ac:dyDescent="0.25">
      <c r="A18" s="41">
        <v>9</v>
      </c>
      <c r="B18" s="212" t="s">
        <v>6</v>
      </c>
      <c r="C18" s="194">
        <f t="shared" si="2"/>
        <v>36</v>
      </c>
      <c r="D18" s="213"/>
      <c r="E18" s="214">
        <v>2</v>
      </c>
      <c r="F18" s="214">
        <v>1</v>
      </c>
      <c r="G18" s="213">
        <f t="shared" si="4"/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3"/>
        <v>2</v>
      </c>
    </row>
    <row r="19" spans="1:12" ht="18.95" customHeight="1" thickBot="1" x14ac:dyDescent="0.3">
      <c r="A19" s="71">
        <v>10</v>
      </c>
      <c r="B19" s="216" t="s">
        <v>10</v>
      </c>
      <c r="C19" s="194">
        <f t="shared" si="2"/>
        <v>36</v>
      </c>
      <c r="D19" s="217"/>
      <c r="E19" s="218">
        <v>2</v>
      </c>
      <c r="F19" s="218">
        <v>1</v>
      </c>
      <c r="G19" s="217">
        <f t="shared" si="4"/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3"/>
        <v>2</v>
      </c>
    </row>
    <row r="20" spans="1:12" ht="18.95" customHeight="1" thickBot="1" x14ac:dyDescent="0.3">
      <c r="A20" s="318"/>
      <c r="B20" s="319"/>
      <c r="C20" s="319">
        <f t="shared" si="2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3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2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3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2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3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2"/>
        <v>54</v>
      </c>
      <c r="D23" s="230"/>
      <c r="E23" s="231">
        <v>3</v>
      </c>
      <c r="F23" s="231">
        <v>3</v>
      </c>
      <c r="G23" s="231">
        <f t="shared" si="4"/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3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>SUM(D9:D23)</f>
        <v>0</v>
      </c>
      <c r="E24" s="188">
        <f t="shared" ref="E24:L24" si="5">SUM(E9:E23)</f>
        <v>29</v>
      </c>
      <c r="F24" s="188">
        <f t="shared" si="5"/>
        <v>15</v>
      </c>
      <c r="G24" s="188">
        <f t="shared" si="5"/>
        <v>14</v>
      </c>
      <c r="H24" s="188">
        <f t="shared" si="5"/>
        <v>28</v>
      </c>
      <c r="I24" s="188">
        <f t="shared" si="5"/>
        <v>15</v>
      </c>
      <c r="J24" s="188">
        <f t="shared" si="5"/>
        <v>14</v>
      </c>
      <c r="K24" s="188">
        <f t="shared" si="5"/>
        <v>28</v>
      </c>
      <c r="L24" s="188">
        <f t="shared" si="5"/>
        <v>28</v>
      </c>
    </row>
    <row r="25" spans="1:12" ht="9.75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1.75" customHeight="1" thickBot="1" x14ac:dyDescent="0.3">
      <c r="A26" s="286" t="s">
        <v>105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87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88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9" si="6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7">E30*7+(F30+G30)+H30*6+(I30+J30)+ K30+L30</f>
        <v>51</v>
      </c>
      <c r="D30" s="195"/>
      <c r="E30" s="195">
        <v>3</v>
      </c>
      <c r="F30" s="195">
        <v>1</v>
      </c>
      <c r="G30" s="195">
        <f t="shared" si="6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7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7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7"/>
        <v>34</v>
      </c>
      <c r="D33" s="195"/>
      <c r="E33" s="203">
        <v>2</v>
      </c>
      <c r="F33" s="203">
        <v>2</v>
      </c>
      <c r="G33" s="195">
        <f t="shared" si="6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7"/>
        <v>17</v>
      </c>
      <c r="D34" s="206"/>
      <c r="E34" s="207">
        <v>1</v>
      </c>
      <c r="F34" s="207"/>
      <c r="G34" s="206">
        <f t="shared" si="6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7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46</v>
      </c>
      <c r="C36" s="194">
        <f t="shared" si="7"/>
        <v>34</v>
      </c>
      <c r="D36" s="210"/>
      <c r="E36" s="210">
        <v>2</v>
      </c>
      <c r="F36" s="210">
        <v>1</v>
      </c>
      <c r="G36" s="210">
        <f t="shared" si="6"/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5</v>
      </c>
      <c r="C37" s="194">
        <f t="shared" si="7"/>
        <v>34</v>
      </c>
      <c r="D37" s="213"/>
      <c r="E37" s="214">
        <v>2</v>
      </c>
      <c r="F37" s="214">
        <v>1</v>
      </c>
      <c r="G37" s="213">
        <f t="shared" si="6"/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6</v>
      </c>
      <c r="C38" s="194">
        <f t="shared" si="7"/>
        <v>34</v>
      </c>
      <c r="D38" s="213"/>
      <c r="E38" s="214">
        <v>2</v>
      </c>
      <c r="F38" s="214">
        <v>1</v>
      </c>
      <c r="G38" s="213">
        <f t="shared" si="6"/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10</v>
      </c>
      <c r="C39" s="194">
        <f t="shared" si="7"/>
        <v>34</v>
      </c>
      <c r="D39" s="217"/>
      <c r="E39" s="218">
        <v>2</v>
      </c>
      <c r="F39" s="218">
        <v>1</v>
      </c>
      <c r="G39" s="217">
        <f t="shared" si="6"/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7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7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7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7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44</v>
      </c>
      <c r="B44" s="187">
        <f>C24+C44</f>
        <v>997</v>
      </c>
      <c r="C44" s="188">
        <f t="shared" ref="C44:L44" si="8">SUM(C29:C43)</f>
        <v>484</v>
      </c>
      <c r="D44" s="188"/>
      <c r="E44" s="188">
        <f t="shared" si="8"/>
        <v>28</v>
      </c>
      <c r="F44" s="188">
        <f t="shared" si="8"/>
        <v>15</v>
      </c>
      <c r="G44" s="188">
        <f t="shared" si="8"/>
        <v>14</v>
      </c>
      <c r="H44" s="188">
        <f t="shared" si="8"/>
        <v>29</v>
      </c>
      <c r="I44" s="188">
        <f t="shared" si="8"/>
        <v>15</v>
      </c>
      <c r="J44" s="188">
        <f t="shared" si="8"/>
        <v>14</v>
      </c>
      <c r="K44" s="188">
        <f t="shared" si="8"/>
        <v>28</v>
      </c>
      <c r="L44" s="188">
        <f t="shared" si="8"/>
        <v>28</v>
      </c>
    </row>
  </sheetData>
  <mergeCells count="30">
    <mergeCell ref="A3:L3"/>
    <mergeCell ref="A4:L4"/>
    <mergeCell ref="A5:L5"/>
    <mergeCell ref="A40:L40"/>
    <mergeCell ref="A35:L35"/>
    <mergeCell ref="A20:L20"/>
    <mergeCell ref="A15:L15"/>
    <mergeCell ref="L7:L8"/>
    <mergeCell ref="L27:L28"/>
    <mergeCell ref="E7:E8"/>
    <mergeCell ref="A2:E2"/>
    <mergeCell ref="A6:K6"/>
    <mergeCell ref="A7:A8"/>
    <mergeCell ref="H27:H28"/>
    <mergeCell ref="I27:J27"/>
    <mergeCell ref="F27:G27"/>
    <mergeCell ref="B7:B8"/>
    <mergeCell ref="C7:C8"/>
    <mergeCell ref="D7:D8"/>
    <mergeCell ref="D27:E28"/>
    <mergeCell ref="K27:K28"/>
    <mergeCell ref="A1:E1"/>
    <mergeCell ref="I7:J7"/>
    <mergeCell ref="K7:K8"/>
    <mergeCell ref="A26:K26"/>
    <mergeCell ref="A27:A28"/>
    <mergeCell ref="B27:B28"/>
    <mergeCell ref="C27:C28"/>
    <mergeCell ref="F7:G7"/>
    <mergeCell ref="H7:H8"/>
  </mergeCells>
  <pageMargins left="0.51" right="0.38" top="0.43" bottom="0.41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1.28515625" bestFit="1" customWidth="1"/>
    <col min="3" max="3" width="5.42578125" bestFit="1" customWidth="1"/>
    <col min="4" max="4" width="5.85546875" hidden="1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8.855468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119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100000000000001" customHeight="1" thickBot="1" x14ac:dyDescent="0.3">
      <c r="A6" s="277" t="s">
        <v>106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149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4" si="1">H9-I9</f>
        <v>2</v>
      </c>
      <c r="K9" s="191">
        <v>3</v>
      </c>
      <c r="L9" s="192"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2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2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2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2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v>0</v>
      </c>
      <c r="K13" s="203">
        <v>2</v>
      </c>
      <c r="L13" s="204"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2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>K14-D14</f>
        <v>1</v>
      </c>
    </row>
    <row r="15" spans="1:12" ht="18.95" customHeight="1" thickBot="1" x14ac:dyDescent="0.3">
      <c r="A15" s="318"/>
      <c r="B15" s="319"/>
      <c r="C15" s="319">
        <f t="shared" si="2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3">K15-D15</f>
        <v>0</v>
      </c>
    </row>
    <row r="16" spans="1:12" ht="18.95" customHeight="1" x14ac:dyDescent="0.25">
      <c r="A16" s="70">
        <v>7</v>
      </c>
      <c r="B16" s="209" t="s">
        <v>46</v>
      </c>
      <c r="C16" s="194">
        <f t="shared" si="2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3"/>
        <v>2</v>
      </c>
    </row>
    <row r="17" spans="1:12" ht="18.95" customHeight="1" x14ac:dyDescent="0.25">
      <c r="A17" s="41">
        <v>8</v>
      </c>
      <c r="B17" s="212" t="s">
        <v>5</v>
      </c>
      <c r="C17" s="194">
        <f t="shared" si="2"/>
        <v>36</v>
      </c>
      <c r="D17" s="213"/>
      <c r="E17" s="214">
        <v>2</v>
      </c>
      <c r="F17" s="214">
        <v>1</v>
      </c>
      <c r="G17" s="213"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3"/>
        <v>2</v>
      </c>
    </row>
    <row r="18" spans="1:12" ht="18.95" customHeight="1" x14ac:dyDescent="0.25">
      <c r="A18" s="41">
        <v>9</v>
      </c>
      <c r="B18" s="212" t="s">
        <v>90</v>
      </c>
      <c r="C18" s="194">
        <f t="shared" si="2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3"/>
        <v>2</v>
      </c>
    </row>
    <row r="19" spans="1:12" ht="18.95" customHeight="1" thickBot="1" x14ac:dyDescent="0.3">
      <c r="A19" s="71">
        <v>10</v>
      </c>
      <c r="B19" s="216" t="s">
        <v>47</v>
      </c>
      <c r="C19" s="194">
        <f t="shared" si="2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3"/>
        <v>2</v>
      </c>
    </row>
    <row r="20" spans="1:12" ht="18.95" customHeight="1" thickBot="1" x14ac:dyDescent="0.3">
      <c r="A20" s="318"/>
      <c r="B20" s="319"/>
      <c r="C20" s="319">
        <f t="shared" si="2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3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2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3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2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3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2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3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 t="shared" ref="D24:L24" si="4">SUM(D9:D23)</f>
        <v>0</v>
      </c>
      <c r="E24" s="188">
        <f t="shared" si="4"/>
        <v>29</v>
      </c>
      <c r="F24" s="188">
        <f t="shared" si="4"/>
        <v>15</v>
      </c>
      <c r="G24" s="188">
        <f t="shared" si="4"/>
        <v>14</v>
      </c>
      <c r="H24" s="188">
        <f t="shared" si="4"/>
        <v>28</v>
      </c>
      <c r="I24" s="188">
        <f t="shared" si="4"/>
        <v>15</v>
      </c>
      <c r="J24" s="188">
        <f t="shared" si="4"/>
        <v>14</v>
      </c>
      <c r="K24" s="188">
        <f t="shared" si="4"/>
        <v>28</v>
      </c>
      <c r="L24" s="188">
        <f t="shared" si="4"/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107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87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88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7" si="5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6">E30*7+(F30+G30)+H30*6+(I30+J30)+ K30+L30</f>
        <v>51</v>
      </c>
      <c r="D30" s="195"/>
      <c r="E30" s="195">
        <v>3</v>
      </c>
      <c r="F30" s="195">
        <v>1</v>
      </c>
      <c r="G30" s="195">
        <f t="shared" si="5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6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6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6"/>
        <v>34</v>
      </c>
      <c r="D33" s="195"/>
      <c r="E33" s="203">
        <v>2</v>
      </c>
      <c r="F33" s="203">
        <v>2</v>
      </c>
      <c r="G33" s="195">
        <f>E33-F33</f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6"/>
        <v>17</v>
      </c>
      <c r="D34" s="206"/>
      <c r="E34" s="207">
        <v>1</v>
      </c>
      <c r="F34" s="207"/>
      <c r="G34" s="206">
        <f t="shared" si="5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6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46</v>
      </c>
      <c r="C36" s="194">
        <f t="shared" si="6"/>
        <v>34</v>
      </c>
      <c r="D36" s="210"/>
      <c r="E36" s="210">
        <v>2</v>
      </c>
      <c r="F36" s="210">
        <v>1</v>
      </c>
      <c r="G36" s="210">
        <f t="shared" si="5"/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5</v>
      </c>
      <c r="C37" s="194">
        <f t="shared" si="6"/>
        <v>34</v>
      </c>
      <c r="D37" s="213"/>
      <c r="E37" s="214">
        <v>2</v>
      </c>
      <c r="F37" s="214">
        <v>1</v>
      </c>
      <c r="G37" s="213">
        <f t="shared" si="5"/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90</v>
      </c>
      <c r="C38" s="194">
        <f t="shared" si="6"/>
        <v>34</v>
      </c>
      <c r="D38" s="213"/>
      <c r="E38" s="214">
        <v>2</v>
      </c>
      <c r="F38" s="214">
        <v>2</v>
      </c>
      <c r="G38" s="213">
        <f>E38-F38</f>
        <v>0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47</v>
      </c>
      <c r="C39" s="194">
        <f t="shared" si="6"/>
        <v>34</v>
      </c>
      <c r="D39" s="217"/>
      <c r="E39" s="218">
        <v>2</v>
      </c>
      <c r="F39" s="218">
        <v>1</v>
      </c>
      <c r="G39" s="217">
        <f>E39-F39</f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6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6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6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6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45</v>
      </c>
      <c r="B44" s="187">
        <f>C24+C44</f>
        <v>997</v>
      </c>
      <c r="C44" s="188">
        <f t="shared" ref="C44:L44" si="7">SUM(C29:C43)</f>
        <v>484</v>
      </c>
      <c r="D44" s="188"/>
      <c r="E44" s="188">
        <f t="shared" si="7"/>
        <v>28</v>
      </c>
      <c r="F44" s="188">
        <f t="shared" si="7"/>
        <v>16</v>
      </c>
      <c r="G44" s="188">
        <f t="shared" si="7"/>
        <v>13</v>
      </c>
      <c r="H44" s="188">
        <f t="shared" si="7"/>
        <v>29</v>
      </c>
      <c r="I44" s="188">
        <f t="shared" si="7"/>
        <v>15</v>
      </c>
      <c r="J44" s="188">
        <f t="shared" si="7"/>
        <v>14</v>
      </c>
      <c r="K44" s="188">
        <f t="shared" si="7"/>
        <v>28</v>
      </c>
      <c r="L44" s="188">
        <f t="shared" si="7"/>
        <v>28</v>
      </c>
    </row>
  </sheetData>
  <mergeCells count="29">
    <mergeCell ref="L7:L8"/>
    <mergeCell ref="F27:G27"/>
    <mergeCell ref="A35:L35"/>
    <mergeCell ref="A40:L40"/>
    <mergeCell ref="A20:L20"/>
    <mergeCell ref="A15:L15"/>
    <mergeCell ref="D7:D8"/>
    <mergeCell ref="F7:G7"/>
    <mergeCell ref="H7:H8"/>
    <mergeCell ref="L27:L28"/>
    <mergeCell ref="D27:E28"/>
    <mergeCell ref="K27:K28"/>
    <mergeCell ref="A2:E2"/>
    <mergeCell ref="A6:K6"/>
    <mergeCell ref="A7:A8"/>
    <mergeCell ref="B7:B8"/>
    <mergeCell ref="C7:C8"/>
    <mergeCell ref="H27:H28"/>
    <mergeCell ref="I27:J27"/>
    <mergeCell ref="A1:E1"/>
    <mergeCell ref="I7:J7"/>
    <mergeCell ref="K7:K8"/>
    <mergeCell ref="A26:K26"/>
    <mergeCell ref="A27:A28"/>
    <mergeCell ref="B27:B28"/>
    <mergeCell ref="C27:C28"/>
    <mergeCell ref="A3:L3"/>
    <mergeCell ref="A4:L4"/>
    <mergeCell ref="A5:L5"/>
  </mergeCells>
  <pageMargins left="0.5" right="0.44" top="0.44" bottom="0.49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1.28515625" bestFit="1" customWidth="1"/>
    <col min="3" max="3" width="5.42578125" bestFit="1" customWidth="1"/>
    <col min="4" max="4" width="5.85546875" hidden="1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8.855468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117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100000000000001" customHeight="1" thickBot="1" x14ac:dyDescent="0.3">
      <c r="A6" s="277" t="s">
        <v>59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14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3"/>
      <c r="E8" s="144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 t="shared" ref="C9:C23" si="0">D9+E9*7+(F9+G9)+H9*7+(I9+J9)+ K9+L9</f>
        <v>54</v>
      </c>
      <c r="D9" s="191"/>
      <c r="E9" s="191">
        <v>3</v>
      </c>
      <c r="F9" s="191">
        <v>1</v>
      </c>
      <c r="G9" s="191">
        <f t="shared" ref="G9:G14" si="1">E9-F9</f>
        <v>2</v>
      </c>
      <c r="H9" s="191">
        <v>3</v>
      </c>
      <c r="I9" s="191">
        <v>1</v>
      </c>
      <c r="J9" s="191">
        <f t="shared" ref="J9:J14" si="2">H9-I9</f>
        <v>2</v>
      </c>
      <c r="K9" s="191">
        <v>3</v>
      </c>
      <c r="L9" s="192"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si="0"/>
        <v>54</v>
      </c>
      <c r="D10" s="195"/>
      <c r="E10" s="195">
        <v>3</v>
      </c>
      <c r="F10" s="195">
        <v>1</v>
      </c>
      <c r="G10" s="195">
        <f t="shared" si="1"/>
        <v>2</v>
      </c>
      <c r="H10" s="195">
        <v>3</v>
      </c>
      <c r="I10" s="195">
        <v>1</v>
      </c>
      <c r="J10" s="195">
        <f t="shared" si="2"/>
        <v>2</v>
      </c>
      <c r="K10" s="195">
        <v>3</v>
      </c>
      <c r="L10" s="196"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0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0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0"/>
        <v>36</v>
      </c>
      <c r="D13" s="195"/>
      <c r="E13" s="203">
        <v>2</v>
      </c>
      <c r="F13" s="203">
        <v>2</v>
      </c>
      <c r="G13" s="195">
        <f t="shared" si="1"/>
        <v>0</v>
      </c>
      <c r="H13" s="203">
        <v>2</v>
      </c>
      <c r="I13" s="203">
        <v>2</v>
      </c>
      <c r="J13" s="195">
        <v>0</v>
      </c>
      <c r="K13" s="203">
        <v>2</v>
      </c>
      <c r="L13" s="204"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0"/>
        <v>18</v>
      </c>
      <c r="D14" s="206"/>
      <c r="E14" s="207">
        <v>1</v>
      </c>
      <c r="F14" s="207"/>
      <c r="G14" s="206">
        <f t="shared" si="1"/>
        <v>1</v>
      </c>
      <c r="H14" s="207">
        <v>1</v>
      </c>
      <c r="I14" s="207"/>
      <c r="J14" s="206">
        <f t="shared" si="2"/>
        <v>1</v>
      </c>
      <c r="K14" s="207">
        <v>1</v>
      </c>
      <c r="L14" s="208">
        <f t="shared" ref="L14:L23" si="3">K14-D14</f>
        <v>1</v>
      </c>
    </row>
    <row r="15" spans="1:12" ht="18.95" customHeight="1" thickBot="1" x14ac:dyDescent="0.3">
      <c r="A15" s="318"/>
      <c r="B15" s="319"/>
      <c r="C15" s="319">
        <f t="shared" si="0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si="3"/>
        <v>0</v>
      </c>
    </row>
    <row r="16" spans="1:12" ht="18.95" customHeight="1" x14ac:dyDescent="0.25">
      <c r="A16" s="70">
        <v>7</v>
      </c>
      <c r="B16" s="209" t="s">
        <v>49</v>
      </c>
      <c r="C16" s="194">
        <f t="shared" si="0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3"/>
        <v>2</v>
      </c>
    </row>
    <row r="17" spans="1:12" ht="18.95" customHeight="1" x14ac:dyDescent="0.25">
      <c r="A17" s="41">
        <v>8</v>
      </c>
      <c r="B17" s="212" t="s">
        <v>47</v>
      </c>
      <c r="C17" s="194">
        <f t="shared" si="0"/>
        <v>36</v>
      </c>
      <c r="D17" s="213"/>
      <c r="E17" s="214">
        <v>2</v>
      </c>
      <c r="F17" s="214">
        <v>1</v>
      </c>
      <c r="G17" s="213"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3"/>
        <v>2</v>
      </c>
    </row>
    <row r="18" spans="1:12" ht="18.95" customHeight="1" x14ac:dyDescent="0.25">
      <c r="A18" s="41">
        <v>9</v>
      </c>
      <c r="B18" s="212" t="s">
        <v>46</v>
      </c>
      <c r="C18" s="194">
        <f t="shared" si="0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3"/>
        <v>2</v>
      </c>
    </row>
    <row r="19" spans="1:12" ht="18.95" customHeight="1" thickBot="1" x14ac:dyDescent="0.3">
      <c r="A19" s="71">
        <v>10</v>
      </c>
      <c r="B19" s="216" t="s">
        <v>12</v>
      </c>
      <c r="C19" s="194">
        <f t="shared" si="0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3"/>
        <v>2</v>
      </c>
    </row>
    <row r="20" spans="1:12" ht="18.95" customHeight="1" thickBot="1" x14ac:dyDescent="0.3">
      <c r="A20" s="318"/>
      <c r="B20" s="319"/>
      <c r="C20" s="319">
        <f t="shared" si="0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3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0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3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0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3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0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3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 t="shared" ref="D24:L24" si="4">SUM(D9:D23)</f>
        <v>0</v>
      </c>
      <c r="E24" s="188">
        <f t="shared" si="4"/>
        <v>29</v>
      </c>
      <c r="F24" s="188">
        <f t="shared" si="4"/>
        <v>15</v>
      </c>
      <c r="G24" s="188">
        <f t="shared" si="4"/>
        <v>14</v>
      </c>
      <c r="H24" s="188">
        <f t="shared" si="4"/>
        <v>28</v>
      </c>
      <c r="I24" s="188">
        <f t="shared" si="4"/>
        <v>15</v>
      </c>
      <c r="J24" s="188">
        <f t="shared" si="4"/>
        <v>14</v>
      </c>
      <c r="K24" s="188">
        <f t="shared" si="4"/>
        <v>28</v>
      </c>
      <c r="L24" s="188">
        <f t="shared" si="4"/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60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87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88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K29*2</f>
        <v>51</v>
      </c>
      <c r="D29" s="191"/>
      <c r="E29" s="191">
        <v>3</v>
      </c>
      <c r="F29" s="191">
        <v>1</v>
      </c>
      <c r="G29" s="191">
        <f t="shared" ref="G29:G39" si="5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6">E30*7+(F30+G30)+H30*6+(I30+J30)+ K30*2</f>
        <v>51</v>
      </c>
      <c r="D30" s="195"/>
      <c r="E30" s="195">
        <v>3</v>
      </c>
      <c r="F30" s="195">
        <v>1</v>
      </c>
      <c r="G30" s="195">
        <f t="shared" si="5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6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6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6"/>
        <v>34</v>
      </c>
      <c r="D33" s="195"/>
      <c r="E33" s="203">
        <v>2</v>
      </c>
      <c r="F33" s="203">
        <v>2</v>
      </c>
      <c r="G33" s="195">
        <f t="shared" si="5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6"/>
        <v>17</v>
      </c>
      <c r="D34" s="206"/>
      <c r="E34" s="207">
        <v>1</v>
      </c>
      <c r="F34" s="207"/>
      <c r="G34" s="206">
        <f t="shared" si="5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49</v>
      </c>
      <c r="C36" s="194">
        <f t="shared" si="6"/>
        <v>34</v>
      </c>
      <c r="D36" s="210"/>
      <c r="E36" s="210">
        <v>2</v>
      </c>
      <c r="F36" s="210">
        <v>1</v>
      </c>
      <c r="G36" s="210">
        <f t="shared" si="5"/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47</v>
      </c>
      <c r="C37" s="194">
        <f t="shared" si="6"/>
        <v>34</v>
      </c>
      <c r="D37" s="213"/>
      <c r="E37" s="214">
        <v>2</v>
      </c>
      <c r="F37" s="214">
        <v>1</v>
      </c>
      <c r="G37" s="213">
        <f t="shared" si="5"/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46</v>
      </c>
      <c r="C38" s="194">
        <f t="shared" si="6"/>
        <v>34</v>
      </c>
      <c r="D38" s="213"/>
      <c r="E38" s="214">
        <v>2</v>
      </c>
      <c r="F38" s="214">
        <v>1</v>
      </c>
      <c r="G38" s="213">
        <f t="shared" si="5"/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12</v>
      </c>
      <c r="C39" s="194">
        <f t="shared" si="6"/>
        <v>34</v>
      </c>
      <c r="D39" s="217"/>
      <c r="E39" s="218">
        <v>2</v>
      </c>
      <c r="F39" s="218">
        <v>1</v>
      </c>
      <c r="G39" s="217">
        <f t="shared" si="5"/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6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6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6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45</v>
      </c>
      <c r="B44" s="187">
        <f>C24+C44</f>
        <v>997</v>
      </c>
      <c r="C44" s="188">
        <f>SUM(C29:C43)</f>
        <v>484</v>
      </c>
      <c r="D44" s="188"/>
      <c r="E44" s="188">
        <f t="shared" ref="E44:L44" si="7">SUM(E29:E43)</f>
        <v>28</v>
      </c>
      <c r="F44" s="188">
        <f t="shared" si="7"/>
        <v>15</v>
      </c>
      <c r="G44" s="188">
        <f t="shared" si="7"/>
        <v>14</v>
      </c>
      <c r="H44" s="188">
        <f t="shared" si="7"/>
        <v>29</v>
      </c>
      <c r="I44" s="188">
        <f t="shared" si="7"/>
        <v>15</v>
      </c>
      <c r="J44" s="188">
        <f t="shared" si="7"/>
        <v>14</v>
      </c>
      <c r="K44" s="188">
        <f t="shared" si="7"/>
        <v>28</v>
      </c>
      <c r="L44" s="188">
        <f t="shared" si="7"/>
        <v>28</v>
      </c>
    </row>
  </sheetData>
  <mergeCells count="29">
    <mergeCell ref="A35:L35"/>
    <mergeCell ref="A40:L40"/>
    <mergeCell ref="A3:L3"/>
    <mergeCell ref="A4:L4"/>
    <mergeCell ref="A5:L5"/>
    <mergeCell ref="L7:L8"/>
    <mergeCell ref="L27:L28"/>
    <mergeCell ref="A20:L20"/>
    <mergeCell ref="I7:J7"/>
    <mergeCell ref="K7:K8"/>
    <mergeCell ref="A1:E1"/>
    <mergeCell ref="A7:A8"/>
    <mergeCell ref="B7:B8"/>
    <mergeCell ref="C7:C8"/>
    <mergeCell ref="F7:G7"/>
    <mergeCell ref="A15:L15"/>
    <mergeCell ref="H7:H8"/>
    <mergeCell ref="D7:D8"/>
    <mergeCell ref="A2:E2"/>
    <mergeCell ref="A6:K6"/>
    <mergeCell ref="A26:K26"/>
    <mergeCell ref="A27:A28"/>
    <mergeCell ref="B27:B28"/>
    <mergeCell ref="C27:C28"/>
    <mergeCell ref="F27:G27"/>
    <mergeCell ref="H27:H28"/>
    <mergeCell ref="I27:J27"/>
    <mergeCell ref="K27:K28"/>
    <mergeCell ref="D27:E28"/>
  </mergeCells>
  <pageMargins left="0.63" right="0.41" top="0.43" bottom="0.32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0" bestFit="1" customWidth="1"/>
    <col min="3" max="3" width="5.42578125" bestFit="1" customWidth="1"/>
    <col min="4" max="4" width="5.85546875" bestFit="1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9.855468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120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100000000000001" customHeight="1" thickBot="1" x14ac:dyDescent="0.3">
      <c r="A6" s="277" t="s">
        <v>95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142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v>2</v>
      </c>
      <c r="H9" s="191">
        <v>3</v>
      </c>
      <c r="I9" s="191">
        <v>1</v>
      </c>
      <c r="J9" s="191">
        <v>2</v>
      </c>
      <c r="K9" s="191">
        <v>3</v>
      </c>
      <c r="L9" s="192"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0">D10+E10*7+(F10+G10)+H10*7+(I10+J10)+ K10+L10</f>
        <v>54</v>
      </c>
      <c r="D10" s="195"/>
      <c r="E10" s="195">
        <v>3</v>
      </c>
      <c r="F10" s="195">
        <v>1</v>
      </c>
      <c r="G10" s="195">
        <v>2</v>
      </c>
      <c r="H10" s="195">
        <v>3</v>
      </c>
      <c r="I10" s="195">
        <v>1</v>
      </c>
      <c r="J10" s="195">
        <v>2</v>
      </c>
      <c r="K10" s="195">
        <v>3</v>
      </c>
      <c r="L10" s="196"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0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0"/>
        <v>27</v>
      </c>
      <c r="D12" s="198"/>
      <c r="E12" s="251">
        <v>2</v>
      </c>
      <c r="F12" s="252">
        <v>1</v>
      </c>
      <c r="G12" s="253">
        <v>1</v>
      </c>
      <c r="H12" s="252">
        <v>1</v>
      </c>
      <c r="I12" s="252">
        <v>1</v>
      </c>
      <c r="J12" s="253">
        <v>1</v>
      </c>
      <c r="K12" s="252">
        <v>1</v>
      </c>
      <c r="L12" s="254"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0"/>
        <v>36</v>
      </c>
      <c r="D13" s="195"/>
      <c r="E13" s="203">
        <v>2</v>
      </c>
      <c r="F13" s="203">
        <v>2</v>
      </c>
      <c r="G13" s="195">
        <v>0</v>
      </c>
      <c r="H13" s="203">
        <v>2</v>
      </c>
      <c r="I13" s="203">
        <v>2</v>
      </c>
      <c r="J13" s="195">
        <v>0</v>
      </c>
      <c r="K13" s="203">
        <v>2</v>
      </c>
      <c r="L13" s="204"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0"/>
        <v>18</v>
      </c>
      <c r="D14" s="206"/>
      <c r="E14" s="207">
        <v>1</v>
      </c>
      <c r="F14" s="207"/>
      <c r="G14" s="206">
        <v>1</v>
      </c>
      <c r="H14" s="207">
        <v>1</v>
      </c>
      <c r="I14" s="207"/>
      <c r="J14" s="206">
        <v>1</v>
      </c>
      <c r="K14" s="207">
        <v>1</v>
      </c>
      <c r="L14" s="208">
        <v>1</v>
      </c>
    </row>
    <row r="15" spans="1:12" ht="18.95" customHeight="1" thickBot="1" x14ac:dyDescent="0.3">
      <c r="A15" s="318"/>
      <c r="B15" s="319"/>
      <c r="C15" s="319">
        <f t="shared" si="0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1">K15-D15</f>
        <v>0</v>
      </c>
    </row>
    <row r="16" spans="1:12" ht="18.95" customHeight="1" x14ac:dyDescent="0.25">
      <c r="A16" s="70">
        <v>7</v>
      </c>
      <c r="B16" s="209" t="s">
        <v>4</v>
      </c>
      <c r="C16" s="194">
        <f t="shared" si="0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1"/>
        <v>2</v>
      </c>
    </row>
    <row r="17" spans="1:12" ht="18.95" customHeight="1" x14ac:dyDescent="0.25">
      <c r="A17" s="41">
        <v>8</v>
      </c>
      <c r="B17" s="212" t="s">
        <v>5</v>
      </c>
      <c r="C17" s="194">
        <f t="shared" si="0"/>
        <v>36</v>
      </c>
      <c r="D17" s="213"/>
      <c r="E17" s="214">
        <v>2</v>
      </c>
      <c r="F17" s="214">
        <v>1</v>
      </c>
      <c r="G17" s="213">
        <f>E17-F17</f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1"/>
        <v>2</v>
      </c>
    </row>
    <row r="18" spans="1:12" ht="18.95" customHeight="1" x14ac:dyDescent="0.25">
      <c r="A18" s="41">
        <v>9</v>
      </c>
      <c r="B18" s="212" t="s">
        <v>6</v>
      </c>
      <c r="C18" s="194">
        <f t="shared" si="0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1"/>
        <v>2</v>
      </c>
    </row>
    <row r="19" spans="1:12" ht="18.95" customHeight="1" thickBot="1" x14ac:dyDescent="0.3">
      <c r="A19" s="71">
        <v>10</v>
      </c>
      <c r="B19" s="216" t="s">
        <v>12</v>
      </c>
      <c r="C19" s="194">
        <f t="shared" si="0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1"/>
        <v>2</v>
      </c>
    </row>
    <row r="20" spans="1:12" ht="18.95" customHeight="1" thickBot="1" x14ac:dyDescent="0.3">
      <c r="A20" s="318"/>
      <c r="B20" s="319"/>
      <c r="C20" s="319">
        <f t="shared" si="0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1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0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1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0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1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0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1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>SUM(D9:D23)</f>
        <v>0</v>
      </c>
      <c r="E24" s="188">
        <f t="shared" ref="E24:L24" si="2">SUM(E9:E23)</f>
        <v>29</v>
      </c>
      <c r="F24" s="188">
        <f t="shared" si="2"/>
        <v>15</v>
      </c>
      <c r="G24" s="188">
        <f t="shared" si="2"/>
        <v>14</v>
      </c>
      <c r="H24" s="188">
        <f t="shared" si="2"/>
        <v>28</v>
      </c>
      <c r="I24" s="188">
        <f t="shared" si="2"/>
        <v>15</v>
      </c>
      <c r="J24" s="188">
        <f t="shared" si="2"/>
        <v>14</v>
      </c>
      <c r="K24" s="188">
        <f t="shared" si="2"/>
        <v>28</v>
      </c>
      <c r="L24" s="188">
        <f t="shared" si="2"/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96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78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79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K29*2</f>
        <v>51</v>
      </c>
      <c r="D29" s="191"/>
      <c r="E29" s="191">
        <v>3</v>
      </c>
      <c r="F29" s="191">
        <v>1</v>
      </c>
      <c r="G29" s="191">
        <f t="shared" ref="G29:G34" si="3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39" si="4">E30*7+(F30+G30)+H30*6+(I30+J30)+ K30*2</f>
        <v>51</v>
      </c>
      <c r="D30" s="195"/>
      <c r="E30" s="195">
        <v>3</v>
      </c>
      <c r="F30" s="195">
        <v>1</v>
      </c>
      <c r="G30" s="195">
        <f t="shared" si="3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4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>E32*7+(F32+G32)+H32*6+(I32+J32)+ K32+L32</f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4"/>
        <v>34</v>
      </c>
      <c r="D33" s="195"/>
      <c r="E33" s="203">
        <v>2</v>
      </c>
      <c r="F33" s="203">
        <v>2</v>
      </c>
      <c r="G33" s="195">
        <f t="shared" si="3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4"/>
        <v>17</v>
      </c>
      <c r="D34" s="206"/>
      <c r="E34" s="207">
        <v>1</v>
      </c>
      <c r="F34" s="207"/>
      <c r="G34" s="206">
        <f t="shared" si="3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</v>
      </c>
      <c r="C36" s="194">
        <f>E36*7+(F36+G36)+H36*6+(I36+J36)+ K36+L36</f>
        <v>34</v>
      </c>
      <c r="D36" s="210"/>
      <c r="E36" s="210">
        <v>2</v>
      </c>
      <c r="F36" s="210">
        <v>1</v>
      </c>
      <c r="G36" s="210">
        <f>E36-F36</f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5</v>
      </c>
      <c r="C37" s="194">
        <f>E37*7+(F37+G37)+H37*6+(I37+J37)+ K37+L37</f>
        <v>34</v>
      </c>
      <c r="D37" s="213"/>
      <c r="E37" s="214">
        <v>2</v>
      </c>
      <c r="F37" s="214">
        <v>1</v>
      </c>
      <c r="G37" s="213">
        <f>E37-F37</f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6</v>
      </c>
      <c r="C38" s="194">
        <f t="shared" si="4"/>
        <v>34</v>
      </c>
      <c r="D38" s="213"/>
      <c r="E38" s="214">
        <v>2</v>
      </c>
      <c r="F38" s="214">
        <v>1</v>
      </c>
      <c r="G38" s="213">
        <f>E38-F38</f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12</v>
      </c>
      <c r="C39" s="194">
        <f t="shared" si="4"/>
        <v>34</v>
      </c>
      <c r="D39" s="217"/>
      <c r="E39" s="218">
        <v>2</v>
      </c>
      <c r="F39" s="218">
        <v>1</v>
      </c>
      <c r="G39" s="217">
        <f>E39-F39</f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>E41*7+(F41+G41)+H41*6+(I41+J41)+ K41+L41</f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>E42*7+(F42+G42)+H42*6+(I42+J42)+ K42+L42</f>
        <v>17</v>
      </c>
      <c r="D42" s="25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194">
        <f>E43*7+(F43+G43)+H43*6+(I43+J43)+ K43+L43</f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44</v>
      </c>
      <c r="B44" s="187">
        <f>C24+C44</f>
        <v>997</v>
      </c>
      <c r="C44" s="188">
        <f>SUM(C29:C43)</f>
        <v>484</v>
      </c>
      <c r="D44" s="188"/>
      <c r="E44" s="188">
        <f>SUM(E29:E43)</f>
        <v>28</v>
      </c>
      <c r="F44" s="188">
        <f t="shared" ref="F44:L44" si="5">SUM(F29:F43)</f>
        <v>15</v>
      </c>
      <c r="G44" s="188">
        <f t="shared" si="5"/>
        <v>14</v>
      </c>
      <c r="H44" s="188">
        <f t="shared" si="5"/>
        <v>29</v>
      </c>
      <c r="I44" s="188">
        <f t="shared" si="5"/>
        <v>15</v>
      </c>
      <c r="J44" s="188">
        <f t="shared" si="5"/>
        <v>14</v>
      </c>
      <c r="K44" s="188">
        <f t="shared" si="5"/>
        <v>28</v>
      </c>
      <c r="L44" s="188">
        <f t="shared" si="5"/>
        <v>28</v>
      </c>
    </row>
  </sheetData>
  <mergeCells count="29">
    <mergeCell ref="A35:L35"/>
    <mergeCell ref="A40:L40"/>
    <mergeCell ref="A3:L3"/>
    <mergeCell ref="A4:L4"/>
    <mergeCell ref="A5:L5"/>
    <mergeCell ref="L7:L8"/>
    <mergeCell ref="L27:L28"/>
    <mergeCell ref="A20:L20"/>
    <mergeCell ref="I7:J7"/>
    <mergeCell ref="K7:K8"/>
    <mergeCell ref="A1:E1"/>
    <mergeCell ref="A7:A8"/>
    <mergeCell ref="B7:B8"/>
    <mergeCell ref="C7:C8"/>
    <mergeCell ref="F7:G7"/>
    <mergeCell ref="A15:L15"/>
    <mergeCell ref="H7:H8"/>
    <mergeCell ref="D7:D8"/>
    <mergeCell ref="A2:E2"/>
    <mergeCell ref="A6:K6"/>
    <mergeCell ref="A26:K26"/>
    <mergeCell ref="A27:A28"/>
    <mergeCell ref="B27:B28"/>
    <mergeCell ref="C27:C28"/>
    <mergeCell ref="F27:G27"/>
    <mergeCell ref="H27:H28"/>
    <mergeCell ref="I27:J27"/>
    <mergeCell ref="K27:K28"/>
    <mergeCell ref="D27:E28"/>
  </mergeCells>
  <pageMargins left="0.65" right="0.46" top="0.31" bottom="0.39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1.28515625" bestFit="1" customWidth="1"/>
    <col min="3" max="3" width="5.42578125" bestFit="1" customWidth="1"/>
    <col min="4" max="4" width="5.85546875" bestFit="1" customWidth="1"/>
    <col min="5" max="5" width="7.42578125" bestFit="1" customWidth="1"/>
    <col min="6" max="6" width="6" customWidth="1"/>
    <col min="7" max="7" width="6.85546875" bestFit="1" customWidth="1"/>
    <col min="8" max="8" width="8" bestFit="1" customWidth="1"/>
    <col min="9" max="9" width="6.42578125" bestFit="1" customWidth="1"/>
    <col min="10" max="10" width="6.85546875" bestFit="1" customWidth="1"/>
    <col min="11" max="12" width="8.4257812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100000000000001" customHeight="1" thickBot="1" x14ac:dyDescent="0.3">
      <c r="A6" s="277" t="s">
        <v>108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14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144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4" si="1">H9-I9</f>
        <v>2</v>
      </c>
      <c r="K9" s="191">
        <v>3</v>
      </c>
      <c r="L9" s="192">
        <f t="shared" ref="L9:L14" si="2">K9-D9</f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3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f t="shared" si="2"/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3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f t="shared" si="2"/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3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f t="shared" si="2"/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3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f>H13-I13</f>
        <v>0</v>
      </c>
      <c r="K13" s="203">
        <v>2</v>
      </c>
      <c r="L13" s="204">
        <f t="shared" si="2"/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3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 t="shared" si="2"/>
        <v>1</v>
      </c>
    </row>
    <row r="15" spans="1:12" ht="18.95" customHeight="1" thickBot="1" x14ac:dyDescent="0.3">
      <c r="A15" s="318"/>
      <c r="B15" s="319"/>
      <c r="C15" s="319">
        <f t="shared" si="3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4">K15-D15</f>
        <v>0</v>
      </c>
    </row>
    <row r="16" spans="1:12" ht="18.95" customHeight="1" x14ac:dyDescent="0.25">
      <c r="A16" s="70">
        <v>7</v>
      </c>
      <c r="B16" s="209" t="s">
        <v>46</v>
      </c>
      <c r="C16" s="194">
        <f t="shared" si="3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4"/>
        <v>2</v>
      </c>
    </row>
    <row r="17" spans="1:12" ht="18.95" customHeight="1" x14ac:dyDescent="0.25">
      <c r="A17" s="41">
        <v>8</v>
      </c>
      <c r="B17" s="212" t="s">
        <v>5</v>
      </c>
      <c r="C17" s="194">
        <f t="shared" si="3"/>
        <v>36</v>
      </c>
      <c r="D17" s="213"/>
      <c r="E17" s="214">
        <v>2</v>
      </c>
      <c r="F17" s="214">
        <v>1</v>
      </c>
      <c r="G17" s="213"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4"/>
        <v>2</v>
      </c>
    </row>
    <row r="18" spans="1:12" ht="18.95" customHeight="1" x14ac:dyDescent="0.25">
      <c r="A18" s="41">
        <v>9</v>
      </c>
      <c r="B18" s="212" t="s">
        <v>90</v>
      </c>
      <c r="C18" s="194">
        <f t="shared" si="3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4"/>
        <v>2</v>
      </c>
    </row>
    <row r="19" spans="1:12" ht="18.95" customHeight="1" thickBot="1" x14ac:dyDescent="0.3">
      <c r="A19" s="71">
        <v>10</v>
      </c>
      <c r="B19" s="216" t="s">
        <v>47</v>
      </c>
      <c r="C19" s="194">
        <f t="shared" si="3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4"/>
        <v>2</v>
      </c>
    </row>
    <row r="20" spans="1:12" ht="18.95" customHeight="1" thickBot="1" x14ac:dyDescent="0.3">
      <c r="A20" s="318"/>
      <c r="B20" s="319"/>
      <c r="C20" s="319">
        <f t="shared" si="3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4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3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4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3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4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3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4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 t="shared" ref="D24:L24" si="5">SUM(D9:D23)</f>
        <v>0</v>
      </c>
      <c r="E24" s="188">
        <f t="shared" si="5"/>
        <v>29</v>
      </c>
      <c r="F24" s="188">
        <f t="shared" si="5"/>
        <v>15</v>
      </c>
      <c r="G24" s="188">
        <f t="shared" si="5"/>
        <v>14</v>
      </c>
      <c r="H24" s="188">
        <f t="shared" si="5"/>
        <v>28</v>
      </c>
      <c r="I24" s="188">
        <f t="shared" si="5"/>
        <v>15</v>
      </c>
      <c r="J24" s="188">
        <f t="shared" si="5"/>
        <v>14</v>
      </c>
      <c r="K24" s="188">
        <f t="shared" si="5"/>
        <v>28</v>
      </c>
      <c r="L24" s="188">
        <f t="shared" si="5"/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109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87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88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K29*2</f>
        <v>51</v>
      </c>
      <c r="D29" s="191"/>
      <c r="E29" s="191">
        <v>3</v>
      </c>
      <c r="F29" s="191">
        <v>1</v>
      </c>
      <c r="G29" s="191">
        <f t="shared" ref="G29:G34" si="6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39" si="7">E30*7+(F30+G30)+H30*6+(I30+J30)+ K30*2</f>
        <v>51</v>
      </c>
      <c r="D30" s="195"/>
      <c r="E30" s="195">
        <v>3</v>
      </c>
      <c r="F30" s="195">
        <v>1</v>
      </c>
      <c r="G30" s="195">
        <f t="shared" si="6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7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7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7"/>
        <v>34</v>
      </c>
      <c r="D33" s="195"/>
      <c r="E33" s="203">
        <v>2</v>
      </c>
      <c r="F33" s="203">
        <v>2</v>
      </c>
      <c r="G33" s="195">
        <f t="shared" si="6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7"/>
        <v>17</v>
      </c>
      <c r="D34" s="206"/>
      <c r="E34" s="207">
        <v>1</v>
      </c>
      <c r="F34" s="207"/>
      <c r="G34" s="206">
        <f t="shared" si="6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50</v>
      </c>
      <c r="C36" s="194">
        <f t="shared" si="7"/>
        <v>34</v>
      </c>
      <c r="D36" s="210"/>
      <c r="E36" s="210">
        <v>2</v>
      </c>
      <c r="F36" s="210">
        <v>1</v>
      </c>
      <c r="G36" s="210">
        <f>E36-F36</f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46</v>
      </c>
      <c r="C37" s="194">
        <f t="shared" si="7"/>
        <v>34</v>
      </c>
      <c r="D37" s="213"/>
      <c r="E37" s="214">
        <v>2</v>
      </c>
      <c r="F37" s="214">
        <v>1</v>
      </c>
      <c r="G37" s="213">
        <f>E37-F37</f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5</v>
      </c>
      <c r="C38" s="194">
        <f t="shared" si="7"/>
        <v>34</v>
      </c>
      <c r="D38" s="213"/>
      <c r="E38" s="214">
        <v>2</v>
      </c>
      <c r="F38" s="214">
        <v>2</v>
      </c>
      <c r="G38" s="213">
        <f>E38-F38</f>
        <v>0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47</v>
      </c>
      <c r="C39" s="194">
        <f t="shared" si="7"/>
        <v>34</v>
      </c>
      <c r="D39" s="217"/>
      <c r="E39" s="218">
        <v>2</v>
      </c>
      <c r="F39" s="218">
        <v>1</v>
      </c>
      <c r="G39" s="217">
        <f>E39-F39</f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>E41*7+(F41+G41)+H41*6+(I41+J41)+ K41+L41</f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>E42*7+(F42+G42)+H42*6+(I42+J42)+ K42+L42</f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194">
        <f>E43*7+(F43+G43)+H43*6+(I43+J43)+ K43+L43</f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45</v>
      </c>
      <c r="B44" s="187">
        <f>C24+C44</f>
        <v>997</v>
      </c>
      <c r="C44" s="188">
        <f>SUM(C29:C43)</f>
        <v>484</v>
      </c>
      <c r="D44" s="188"/>
      <c r="E44" s="188">
        <f>SUM(E29:E43)</f>
        <v>28</v>
      </c>
      <c r="F44" s="188">
        <f t="shared" ref="F44:L44" si="8">SUM(F29:F43)</f>
        <v>16</v>
      </c>
      <c r="G44" s="188">
        <f t="shared" si="8"/>
        <v>13</v>
      </c>
      <c r="H44" s="188">
        <f t="shared" si="8"/>
        <v>29</v>
      </c>
      <c r="I44" s="188">
        <f t="shared" si="8"/>
        <v>15</v>
      </c>
      <c r="J44" s="188">
        <f t="shared" si="8"/>
        <v>14</v>
      </c>
      <c r="K44" s="188">
        <f t="shared" si="8"/>
        <v>28</v>
      </c>
      <c r="L44" s="188">
        <f t="shared" si="8"/>
        <v>28</v>
      </c>
    </row>
  </sheetData>
  <mergeCells count="29">
    <mergeCell ref="A40:L40"/>
    <mergeCell ref="A35:L35"/>
    <mergeCell ref="A20:L20"/>
    <mergeCell ref="A15:L15"/>
    <mergeCell ref="A3:L3"/>
    <mergeCell ref="A4:L4"/>
    <mergeCell ref="A5:L5"/>
    <mergeCell ref="L7:L8"/>
    <mergeCell ref="L27:L28"/>
    <mergeCell ref="K7:K8"/>
    <mergeCell ref="A1:E1"/>
    <mergeCell ref="A7:A8"/>
    <mergeCell ref="B7:B8"/>
    <mergeCell ref="C7:C8"/>
    <mergeCell ref="F7:G7"/>
    <mergeCell ref="H7:H8"/>
    <mergeCell ref="D7:D8"/>
    <mergeCell ref="A2:E2"/>
    <mergeCell ref="A6:K6"/>
    <mergeCell ref="I7:J7"/>
    <mergeCell ref="A26:K26"/>
    <mergeCell ref="A27:A28"/>
    <mergeCell ref="B27:B28"/>
    <mergeCell ref="C27:C28"/>
    <mergeCell ref="F27:G27"/>
    <mergeCell ref="H27:H28"/>
    <mergeCell ref="I27:J27"/>
    <mergeCell ref="K27:K28"/>
    <mergeCell ref="D27:E28"/>
  </mergeCells>
  <pageMargins left="0.63" right="0.62" top="0.36" bottom="0.48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0.7109375" bestFit="1" customWidth="1"/>
    <col min="3" max="3" width="5.42578125" bestFit="1" customWidth="1"/>
    <col min="4" max="4" width="5.85546875" bestFit="1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9.2851562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121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100000000000001" customHeight="1" thickBot="1" x14ac:dyDescent="0.3">
      <c r="A6" s="277" t="s">
        <v>61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32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46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4" si="1">H9-I9</f>
        <v>2</v>
      </c>
      <c r="K9" s="191">
        <v>3</v>
      </c>
      <c r="L9" s="192">
        <f t="shared" ref="L9:L14" si="2">K9-D9</f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3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f t="shared" si="2"/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3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f t="shared" si="2"/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3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f t="shared" si="2"/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3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f>H13-I13</f>
        <v>0</v>
      </c>
      <c r="K13" s="203">
        <v>2</v>
      </c>
      <c r="L13" s="204">
        <f t="shared" si="2"/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3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 t="shared" si="2"/>
        <v>1</v>
      </c>
    </row>
    <row r="15" spans="1:12" ht="18.95" customHeight="1" thickBot="1" x14ac:dyDescent="0.3">
      <c r="A15" s="318"/>
      <c r="B15" s="319"/>
      <c r="C15" s="319">
        <f t="shared" si="3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4">K15-D15</f>
        <v>0</v>
      </c>
    </row>
    <row r="16" spans="1:12" ht="18.95" customHeight="1" x14ac:dyDescent="0.25">
      <c r="A16" s="70">
        <v>7</v>
      </c>
      <c r="B16" s="209" t="s">
        <v>49</v>
      </c>
      <c r="C16" s="194">
        <f t="shared" si="3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4"/>
        <v>2</v>
      </c>
    </row>
    <row r="17" spans="1:12" ht="18.95" customHeight="1" x14ac:dyDescent="0.25">
      <c r="A17" s="41">
        <v>8</v>
      </c>
      <c r="B17" s="212" t="s">
        <v>47</v>
      </c>
      <c r="C17" s="194">
        <f t="shared" si="3"/>
        <v>36</v>
      </c>
      <c r="D17" s="213"/>
      <c r="E17" s="214">
        <v>2</v>
      </c>
      <c r="F17" s="214">
        <v>1</v>
      </c>
      <c r="G17" s="213"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4"/>
        <v>2</v>
      </c>
    </row>
    <row r="18" spans="1:12" ht="18.95" customHeight="1" x14ac:dyDescent="0.25">
      <c r="A18" s="41">
        <v>9</v>
      </c>
      <c r="B18" s="212" t="s">
        <v>46</v>
      </c>
      <c r="C18" s="194">
        <f t="shared" si="3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4"/>
        <v>2</v>
      </c>
    </row>
    <row r="19" spans="1:12" ht="18.95" customHeight="1" thickBot="1" x14ac:dyDescent="0.3">
      <c r="A19" s="71">
        <v>10</v>
      </c>
      <c r="B19" s="216" t="s">
        <v>12</v>
      </c>
      <c r="C19" s="194">
        <f t="shared" si="3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4"/>
        <v>2</v>
      </c>
    </row>
    <row r="20" spans="1:12" ht="18.95" customHeight="1" thickBot="1" x14ac:dyDescent="0.3">
      <c r="A20" s="318"/>
      <c r="B20" s="319"/>
      <c r="C20" s="319">
        <f t="shared" si="3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4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3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4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3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4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3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4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 t="shared" ref="D24:L24" si="5">SUM(D9:D23)</f>
        <v>0</v>
      </c>
      <c r="E24" s="188">
        <f t="shared" si="5"/>
        <v>29</v>
      </c>
      <c r="F24" s="188">
        <f t="shared" si="5"/>
        <v>15</v>
      </c>
      <c r="G24" s="188">
        <f t="shared" si="5"/>
        <v>14</v>
      </c>
      <c r="H24" s="188">
        <f t="shared" si="5"/>
        <v>28</v>
      </c>
      <c r="I24" s="188">
        <f t="shared" si="5"/>
        <v>15</v>
      </c>
      <c r="J24" s="188">
        <f t="shared" si="5"/>
        <v>14</v>
      </c>
      <c r="K24" s="188">
        <f t="shared" si="5"/>
        <v>28</v>
      </c>
      <c r="L24" s="188">
        <f t="shared" si="5"/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62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87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88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K29*2</f>
        <v>51</v>
      </c>
      <c r="D29" s="191"/>
      <c r="E29" s="191">
        <v>3</v>
      </c>
      <c r="F29" s="191">
        <v>1</v>
      </c>
      <c r="G29" s="191">
        <f t="shared" ref="G29:G34" si="6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39" si="7">E30*7+(F30+G30)+H30*6+(I30+J30)+ K30*2</f>
        <v>51</v>
      </c>
      <c r="D30" s="195"/>
      <c r="E30" s="195">
        <v>3</v>
      </c>
      <c r="F30" s="195">
        <v>1</v>
      </c>
      <c r="G30" s="195">
        <f t="shared" si="6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7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7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7"/>
        <v>34</v>
      </c>
      <c r="D33" s="195"/>
      <c r="E33" s="203">
        <v>2</v>
      </c>
      <c r="F33" s="203">
        <v>2</v>
      </c>
      <c r="G33" s="195">
        <f t="shared" si="6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7"/>
        <v>17</v>
      </c>
      <c r="D34" s="206"/>
      <c r="E34" s="207">
        <v>1</v>
      </c>
      <c r="F34" s="207"/>
      <c r="G34" s="206">
        <f t="shared" si="6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49</v>
      </c>
      <c r="C36" s="194">
        <f t="shared" si="7"/>
        <v>34</v>
      </c>
      <c r="D36" s="210"/>
      <c r="E36" s="210">
        <v>2</v>
      </c>
      <c r="F36" s="210">
        <v>1</v>
      </c>
      <c r="G36" s="210">
        <f>E36-F36</f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47</v>
      </c>
      <c r="C37" s="194">
        <f t="shared" si="7"/>
        <v>34</v>
      </c>
      <c r="D37" s="213"/>
      <c r="E37" s="214">
        <v>2</v>
      </c>
      <c r="F37" s="214">
        <v>1</v>
      </c>
      <c r="G37" s="213">
        <f>E37-F37</f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thickBot="1" x14ac:dyDescent="0.3">
      <c r="A38" s="41">
        <v>9</v>
      </c>
      <c r="B38" s="274" t="s">
        <v>46</v>
      </c>
      <c r="C38" s="194">
        <f t="shared" si="7"/>
        <v>34</v>
      </c>
      <c r="D38" s="213"/>
      <c r="E38" s="214">
        <v>2</v>
      </c>
      <c r="F38" s="214">
        <v>1</v>
      </c>
      <c r="G38" s="213">
        <f>E38-F38</f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75" t="s">
        <v>12</v>
      </c>
      <c r="C39" s="194">
        <f t="shared" si="7"/>
        <v>34</v>
      </c>
      <c r="D39" s="217"/>
      <c r="E39" s="218">
        <v>2</v>
      </c>
      <c r="F39" s="218">
        <v>1</v>
      </c>
      <c r="G39" s="217">
        <f>E39-F39</f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>E41*7+(F41+G41)+H41*6+(I41+J41)+ K41+L41</f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>E42*7+(F42+G42)+H42*6+(I42+J42)+ K42+L42</f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194">
        <f>E43*7+(F43+G43)+H43*6+(I43+J43)+ K43+L43</f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45</v>
      </c>
      <c r="B44" s="187">
        <f>C24+C44</f>
        <v>997</v>
      </c>
      <c r="C44" s="188">
        <f>SUM(C29:C43)</f>
        <v>484</v>
      </c>
      <c r="D44" s="188"/>
      <c r="E44" s="188">
        <f>SUM(E29:E43)</f>
        <v>28</v>
      </c>
      <c r="F44" s="188">
        <f t="shared" ref="F44:K44" si="8">SUM(F29:F43)</f>
        <v>15</v>
      </c>
      <c r="G44" s="188">
        <f t="shared" si="8"/>
        <v>14</v>
      </c>
      <c r="H44" s="188">
        <f t="shared" si="8"/>
        <v>29</v>
      </c>
      <c r="I44" s="188">
        <f t="shared" si="8"/>
        <v>15</v>
      </c>
      <c r="J44" s="188">
        <f t="shared" si="8"/>
        <v>14</v>
      </c>
      <c r="K44" s="188">
        <f t="shared" si="8"/>
        <v>28</v>
      </c>
      <c r="L44" s="188">
        <f>SUM(L29:L43)</f>
        <v>28</v>
      </c>
    </row>
  </sheetData>
  <mergeCells count="29">
    <mergeCell ref="K7:K8"/>
    <mergeCell ref="A40:L40"/>
    <mergeCell ref="A35:L35"/>
    <mergeCell ref="A20:L20"/>
    <mergeCell ref="A15:L15"/>
    <mergeCell ref="A3:L3"/>
    <mergeCell ref="A4:L4"/>
    <mergeCell ref="A5:L5"/>
    <mergeCell ref="L7:L8"/>
    <mergeCell ref="L27:L28"/>
    <mergeCell ref="D27:E28"/>
    <mergeCell ref="C7:C8"/>
    <mergeCell ref="B27:B28"/>
    <mergeCell ref="C27:C28"/>
    <mergeCell ref="I27:J27"/>
    <mergeCell ref="F27:G27"/>
    <mergeCell ref="B7:B8"/>
    <mergeCell ref="D7:D8"/>
    <mergeCell ref="F7:G7"/>
    <mergeCell ref="A7:A8"/>
    <mergeCell ref="H27:H28"/>
    <mergeCell ref="A1:E1"/>
    <mergeCell ref="H7:H8"/>
    <mergeCell ref="I7:J7"/>
    <mergeCell ref="A26:K26"/>
    <mergeCell ref="A27:A28"/>
    <mergeCell ref="A2:E2"/>
    <mergeCell ref="A6:K6"/>
    <mergeCell ref="K27:K28"/>
  </mergeCells>
  <pageMargins left="0.7" right="0.46" top="0.44" bottom="0.27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1.28515625" bestFit="1" customWidth="1"/>
    <col min="3" max="3" width="5.42578125" bestFit="1" customWidth="1"/>
    <col min="4" max="4" width="5.42578125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9.855468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121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100000000000001" customHeight="1" thickBot="1" x14ac:dyDescent="0.3">
      <c r="A6" s="277" t="s">
        <v>63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32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46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4" si="1">H9-I9</f>
        <v>2</v>
      </c>
      <c r="K9" s="191">
        <v>3</v>
      </c>
      <c r="L9" s="192">
        <f t="shared" ref="L9:L14" si="2">K9-D9</f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3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f t="shared" si="2"/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3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f t="shared" si="2"/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3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f t="shared" si="2"/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3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f>H13-I13</f>
        <v>0</v>
      </c>
      <c r="K13" s="203">
        <v>2</v>
      </c>
      <c r="L13" s="204">
        <f t="shared" si="2"/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3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 t="shared" si="2"/>
        <v>1</v>
      </c>
    </row>
    <row r="15" spans="1:12" ht="18.95" customHeight="1" thickBot="1" x14ac:dyDescent="0.3">
      <c r="A15" s="318"/>
      <c r="B15" s="319"/>
      <c r="C15" s="319">
        <f t="shared" si="3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4">K15-D15</f>
        <v>0</v>
      </c>
    </row>
    <row r="16" spans="1:12" ht="18.95" customHeight="1" x14ac:dyDescent="0.25">
      <c r="A16" s="70">
        <v>7</v>
      </c>
      <c r="B16" s="209" t="s">
        <v>49</v>
      </c>
      <c r="C16" s="194">
        <f t="shared" si="3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4"/>
        <v>2</v>
      </c>
    </row>
    <row r="17" spans="1:12" ht="18.95" customHeight="1" x14ac:dyDescent="0.25">
      <c r="A17" s="41">
        <v>8</v>
      </c>
      <c r="B17" s="212" t="s">
        <v>90</v>
      </c>
      <c r="C17" s="194">
        <f t="shared" si="3"/>
        <v>36</v>
      </c>
      <c r="D17" s="213"/>
      <c r="E17" s="214">
        <v>2</v>
      </c>
      <c r="F17" s="214">
        <v>1</v>
      </c>
      <c r="G17" s="213"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4"/>
        <v>2</v>
      </c>
    </row>
    <row r="18" spans="1:12" ht="18.95" customHeight="1" x14ac:dyDescent="0.25">
      <c r="A18" s="41">
        <v>9</v>
      </c>
      <c r="B18" s="212" t="s">
        <v>5</v>
      </c>
      <c r="C18" s="194">
        <f t="shared" si="3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4"/>
        <v>2</v>
      </c>
    </row>
    <row r="19" spans="1:12" ht="18.95" customHeight="1" thickBot="1" x14ac:dyDescent="0.3">
      <c r="A19" s="71">
        <v>10</v>
      </c>
      <c r="B19" s="216" t="s">
        <v>12</v>
      </c>
      <c r="C19" s="194">
        <f t="shared" si="3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4"/>
        <v>2</v>
      </c>
    </row>
    <row r="20" spans="1:12" ht="18.95" customHeight="1" thickBot="1" x14ac:dyDescent="0.3">
      <c r="A20" s="318"/>
      <c r="B20" s="319"/>
      <c r="C20" s="319">
        <f t="shared" si="3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4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3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4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3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4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3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4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 t="shared" ref="D24:J24" si="5">SUM(D9:D23)</f>
        <v>0</v>
      </c>
      <c r="E24" s="188">
        <f t="shared" si="5"/>
        <v>29</v>
      </c>
      <c r="F24" s="188">
        <f t="shared" si="5"/>
        <v>15</v>
      </c>
      <c r="G24" s="188">
        <f t="shared" si="5"/>
        <v>14</v>
      </c>
      <c r="H24" s="188">
        <f t="shared" si="5"/>
        <v>28</v>
      </c>
      <c r="I24" s="188">
        <f t="shared" si="5"/>
        <v>15</v>
      </c>
      <c r="J24" s="188">
        <f t="shared" si="5"/>
        <v>14</v>
      </c>
      <c r="K24" s="188">
        <f>SUM(K9:K23)</f>
        <v>28</v>
      </c>
      <c r="L24" s="188">
        <f>SUM(L9:L23)</f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64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87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88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4" si="6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0" si="7">E30*7+(F30+G30)+H30*6+(I30+J30)+ K30+L30</f>
        <v>51</v>
      </c>
      <c r="D30" s="195"/>
      <c r="E30" s="195">
        <v>3</v>
      </c>
      <c r="F30" s="195">
        <v>1</v>
      </c>
      <c r="G30" s="195">
        <f t="shared" si="6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7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7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7"/>
        <v>34</v>
      </c>
      <c r="D33" s="195"/>
      <c r="E33" s="203">
        <v>2</v>
      </c>
      <c r="F33" s="203">
        <v>2</v>
      </c>
      <c r="G33" s="195">
        <f t="shared" si="6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7"/>
        <v>17</v>
      </c>
      <c r="D34" s="206"/>
      <c r="E34" s="207">
        <v>1</v>
      </c>
      <c r="F34" s="207"/>
      <c r="G34" s="206">
        <f t="shared" si="6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7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49</v>
      </c>
      <c r="C36" s="194">
        <f t="shared" si="7"/>
        <v>34</v>
      </c>
      <c r="D36" s="210"/>
      <c r="E36" s="210">
        <v>2</v>
      </c>
      <c r="F36" s="210">
        <v>1</v>
      </c>
      <c r="G36" s="210">
        <f>E36-F36</f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90</v>
      </c>
      <c r="C37" s="194">
        <f t="shared" si="7"/>
        <v>34</v>
      </c>
      <c r="D37" s="213"/>
      <c r="E37" s="214">
        <v>2</v>
      </c>
      <c r="F37" s="214">
        <v>1</v>
      </c>
      <c r="G37" s="213">
        <f>E37-F37</f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5</v>
      </c>
      <c r="C38" s="194">
        <f t="shared" si="7"/>
        <v>34</v>
      </c>
      <c r="D38" s="213"/>
      <c r="E38" s="214">
        <v>2</v>
      </c>
      <c r="F38" s="214">
        <v>1</v>
      </c>
      <c r="G38" s="213">
        <f>E38-F38</f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12</v>
      </c>
      <c r="C39" s="194">
        <f t="shared" si="7"/>
        <v>34</v>
      </c>
      <c r="D39" s="217"/>
      <c r="E39" s="218">
        <v>2</v>
      </c>
      <c r="F39" s="218">
        <v>1</v>
      </c>
      <c r="G39" s="217">
        <f>E39-F39</f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7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>E41*7+(F41+G41)+H41*6+(I41+J41)+ K41+L41</f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>E42*7+(F42+G42)+H42*6+(I42+J42)+ K42+L42</f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194">
        <f>E43*7+(F43+G43)+H43*6+(I43+J43)+ K43+L43</f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45</v>
      </c>
      <c r="B44" s="187">
        <f>C24+C44</f>
        <v>997</v>
      </c>
      <c r="C44" s="188">
        <f>SUM(C29:C43)</f>
        <v>484</v>
      </c>
      <c r="D44" s="188"/>
      <c r="E44" s="188">
        <f>SUM(E29:E43)</f>
        <v>28</v>
      </c>
      <c r="F44" s="188">
        <f t="shared" ref="F44:K44" si="8">SUM(F29:F43)</f>
        <v>15</v>
      </c>
      <c r="G44" s="188">
        <f t="shared" si="8"/>
        <v>14</v>
      </c>
      <c r="H44" s="188">
        <f t="shared" si="8"/>
        <v>29</v>
      </c>
      <c r="I44" s="188">
        <f t="shared" si="8"/>
        <v>15</v>
      </c>
      <c r="J44" s="188">
        <f t="shared" si="8"/>
        <v>14</v>
      </c>
      <c r="K44" s="188">
        <f t="shared" si="8"/>
        <v>28</v>
      </c>
      <c r="L44" s="188">
        <f>SUM(L29:L43)</f>
        <v>28</v>
      </c>
    </row>
  </sheetData>
  <mergeCells count="29">
    <mergeCell ref="K7:K8"/>
    <mergeCell ref="A35:L35"/>
    <mergeCell ref="A40:L40"/>
    <mergeCell ref="A20:L20"/>
    <mergeCell ref="A15:L15"/>
    <mergeCell ref="A3:L3"/>
    <mergeCell ref="A4:L4"/>
    <mergeCell ref="A5:L5"/>
    <mergeCell ref="L7:L8"/>
    <mergeCell ref="L27:L28"/>
    <mergeCell ref="D27:E28"/>
    <mergeCell ref="C7:C8"/>
    <mergeCell ref="B27:B28"/>
    <mergeCell ref="C27:C28"/>
    <mergeCell ref="I27:J27"/>
    <mergeCell ref="F27:G27"/>
    <mergeCell ref="B7:B8"/>
    <mergeCell ref="D7:D8"/>
    <mergeCell ref="F7:G7"/>
    <mergeCell ref="A7:A8"/>
    <mergeCell ref="H27:H28"/>
    <mergeCell ref="A1:E1"/>
    <mergeCell ref="H7:H8"/>
    <mergeCell ref="I7:J7"/>
    <mergeCell ref="A26:K26"/>
    <mergeCell ref="A27:A28"/>
    <mergeCell ref="A2:E2"/>
    <mergeCell ref="A6:K6"/>
    <mergeCell ref="K27:K28"/>
  </mergeCells>
  <pageMargins left="0.7" right="0.38" top="0.48" bottom="0.41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0" bestFit="1" customWidth="1"/>
    <col min="3" max="3" width="5.42578125" bestFit="1" customWidth="1"/>
    <col min="4" max="4" width="5.85546875" bestFit="1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9.855468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115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100000000000001" customHeight="1" thickBot="1" x14ac:dyDescent="0.3">
      <c r="A6" s="277" t="s">
        <v>71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149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4" si="1">H9-I9</f>
        <v>2</v>
      </c>
      <c r="K9" s="191">
        <v>3</v>
      </c>
      <c r="L9" s="192">
        <f t="shared" ref="L9:L14" si="2">K9-D9</f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3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f t="shared" si="2"/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3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f t="shared" si="2"/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3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f t="shared" si="2"/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3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f>H13-I13</f>
        <v>0</v>
      </c>
      <c r="K13" s="203">
        <v>2</v>
      </c>
      <c r="L13" s="204">
        <f t="shared" si="2"/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3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 t="shared" si="2"/>
        <v>1</v>
      </c>
    </row>
    <row r="15" spans="1:12" ht="18.95" customHeight="1" thickBot="1" x14ac:dyDescent="0.3">
      <c r="A15" s="318"/>
      <c r="B15" s="319"/>
      <c r="C15" s="319">
        <f t="shared" si="3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4">K15-D15</f>
        <v>0</v>
      </c>
    </row>
    <row r="16" spans="1:12" ht="18.95" customHeight="1" x14ac:dyDescent="0.25">
      <c r="A16" s="70">
        <v>7</v>
      </c>
      <c r="B16" s="209" t="s">
        <v>98</v>
      </c>
      <c r="C16" s="194">
        <f t="shared" si="3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4"/>
        <v>2</v>
      </c>
    </row>
    <row r="17" spans="1:12" ht="18.95" customHeight="1" x14ac:dyDescent="0.25">
      <c r="A17" s="41">
        <v>8</v>
      </c>
      <c r="B17" s="212" t="s">
        <v>5</v>
      </c>
      <c r="C17" s="194">
        <f t="shared" si="3"/>
        <v>36</v>
      </c>
      <c r="D17" s="213"/>
      <c r="E17" s="214">
        <v>2</v>
      </c>
      <c r="F17" s="214">
        <v>1</v>
      </c>
      <c r="G17" s="213">
        <f>E17-F17</f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4"/>
        <v>2</v>
      </c>
    </row>
    <row r="18" spans="1:12" ht="18.95" customHeight="1" x14ac:dyDescent="0.25">
      <c r="A18" s="41">
        <v>9</v>
      </c>
      <c r="B18" s="212" t="s">
        <v>6</v>
      </c>
      <c r="C18" s="194">
        <f t="shared" si="3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4"/>
        <v>2</v>
      </c>
    </row>
    <row r="19" spans="1:12" ht="18.95" customHeight="1" thickBot="1" x14ac:dyDescent="0.3">
      <c r="A19" s="71">
        <v>10</v>
      </c>
      <c r="B19" s="216" t="s">
        <v>12</v>
      </c>
      <c r="C19" s="194">
        <f t="shared" si="3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4"/>
        <v>2</v>
      </c>
    </row>
    <row r="20" spans="1:12" ht="18.95" customHeight="1" thickBot="1" x14ac:dyDescent="0.3">
      <c r="A20" s="318"/>
      <c r="B20" s="319"/>
      <c r="C20" s="319">
        <f t="shared" si="3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4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3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4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3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4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3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4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>SUM(D9:D23)</f>
        <v>0</v>
      </c>
      <c r="E24" s="188">
        <f t="shared" ref="E24:L24" si="5">SUM(E9:E23)</f>
        <v>29</v>
      </c>
      <c r="F24" s="188">
        <f t="shared" si="5"/>
        <v>15</v>
      </c>
      <c r="G24" s="188">
        <f t="shared" si="5"/>
        <v>14</v>
      </c>
      <c r="H24" s="188">
        <f t="shared" si="5"/>
        <v>28</v>
      </c>
      <c r="I24" s="188">
        <f t="shared" si="5"/>
        <v>15</v>
      </c>
      <c r="J24" s="188">
        <f t="shared" si="5"/>
        <v>14</v>
      </c>
      <c r="K24" s="188">
        <f t="shared" si="5"/>
        <v>28</v>
      </c>
      <c r="L24" s="188">
        <f t="shared" si="5"/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72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78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79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4" si="6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7">E30*7+(F30+G30)+H30*6+(I30+J30)+ K30+L30</f>
        <v>51</v>
      </c>
      <c r="D30" s="195"/>
      <c r="E30" s="195">
        <v>3</v>
      </c>
      <c r="F30" s="195">
        <v>1</v>
      </c>
      <c r="G30" s="195">
        <f t="shared" si="6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7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7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7"/>
        <v>34</v>
      </c>
      <c r="D33" s="195"/>
      <c r="E33" s="203">
        <v>2</v>
      </c>
      <c r="F33" s="203">
        <v>2</v>
      </c>
      <c r="G33" s="195">
        <f t="shared" si="6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7"/>
        <v>17</v>
      </c>
      <c r="D34" s="206"/>
      <c r="E34" s="207">
        <v>1</v>
      </c>
      <c r="F34" s="207"/>
      <c r="G34" s="206">
        <f t="shared" si="6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7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98</v>
      </c>
      <c r="C36" s="194">
        <f t="shared" si="7"/>
        <v>34</v>
      </c>
      <c r="D36" s="210"/>
      <c r="E36" s="210">
        <v>2</v>
      </c>
      <c r="F36" s="210">
        <v>1</v>
      </c>
      <c r="G36" s="210">
        <f>E36-F36</f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5</v>
      </c>
      <c r="C37" s="194">
        <f t="shared" si="7"/>
        <v>34</v>
      </c>
      <c r="D37" s="213"/>
      <c r="E37" s="214">
        <v>2</v>
      </c>
      <c r="F37" s="214">
        <v>1</v>
      </c>
      <c r="G37" s="213">
        <f>E37-F37</f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6</v>
      </c>
      <c r="C38" s="194">
        <f t="shared" si="7"/>
        <v>34</v>
      </c>
      <c r="D38" s="213"/>
      <c r="E38" s="214">
        <v>2</v>
      </c>
      <c r="F38" s="214">
        <v>1</v>
      </c>
      <c r="G38" s="213">
        <f>E38-F38</f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12</v>
      </c>
      <c r="C39" s="194">
        <f t="shared" si="7"/>
        <v>34</v>
      </c>
      <c r="D39" s="217"/>
      <c r="E39" s="218">
        <v>2</v>
      </c>
      <c r="F39" s="218">
        <v>1</v>
      </c>
      <c r="G39" s="217">
        <f>E39-F39</f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7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7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7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7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44</v>
      </c>
      <c r="B44" s="187">
        <f>C24+C44</f>
        <v>997</v>
      </c>
      <c r="C44" s="188">
        <f>SUM(C29:C43)</f>
        <v>484</v>
      </c>
      <c r="D44" s="188"/>
      <c r="E44" s="188">
        <f t="shared" ref="E44:K44" si="8">SUM(E29:E43)</f>
        <v>28</v>
      </c>
      <c r="F44" s="188">
        <f t="shared" si="8"/>
        <v>15</v>
      </c>
      <c r="G44" s="188">
        <f t="shared" si="8"/>
        <v>14</v>
      </c>
      <c r="H44" s="188">
        <f t="shared" si="8"/>
        <v>29</v>
      </c>
      <c r="I44" s="188">
        <f t="shared" si="8"/>
        <v>15</v>
      </c>
      <c r="J44" s="188">
        <f t="shared" si="8"/>
        <v>14</v>
      </c>
      <c r="K44" s="188">
        <f t="shared" si="8"/>
        <v>28</v>
      </c>
      <c r="L44" s="188">
        <f>SUM(L29:L43)</f>
        <v>28</v>
      </c>
    </row>
  </sheetData>
  <mergeCells count="29">
    <mergeCell ref="A40:L40"/>
    <mergeCell ref="A35:L35"/>
    <mergeCell ref="A20:L20"/>
    <mergeCell ref="A15:L15"/>
    <mergeCell ref="A3:L3"/>
    <mergeCell ref="A4:L4"/>
    <mergeCell ref="A5:L5"/>
    <mergeCell ref="L7:L8"/>
    <mergeCell ref="L27:L28"/>
    <mergeCell ref="B27:B28"/>
    <mergeCell ref="A1:E1"/>
    <mergeCell ref="A2:E2"/>
    <mergeCell ref="A6:K6"/>
    <mergeCell ref="K27:K28"/>
    <mergeCell ref="I7:J7"/>
    <mergeCell ref="K7:K8"/>
    <mergeCell ref="A26:K26"/>
    <mergeCell ref="A27:A28"/>
    <mergeCell ref="I27:J27"/>
    <mergeCell ref="A7:A8"/>
    <mergeCell ref="C27:C28"/>
    <mergeCell ref="D27:E28"/>
    <mergeCell ref="F27:G27"/>
    <mergeCell ref="H27:H28"/>
    <mergeCell ref="B7:B8"/>
    <mergeCell ref="C7:C8"/>
    <mergeCell ref="D7:D8"/>
    <mergeCell ref="F7:G7"/>
    <mergeCell ref="H7:H8"/>
  </mergeCells>
  <pageMargins left="0.7" right="0.36" top="0.41" bottom="0.31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0" bestFit="1" customWidth="1"/>
    <col min="3" max="3" width="5.42578125" bestFit="1" customWidth="1"/>
    <col min="4" max="4" width="5.42578125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9.14062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121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25" thickBot="1" x14ac:dyDescent="0.3">
      <c r="A6" s="277" t="s">
        <v>73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149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4" si="1">H9-I9</f>
        <v>2</v>
      </c>
      <c r="K9" s="191">
        <v>3</v>
      </c>
      <c r="L9" s="192">
        <f t="shared" ref="L9:L14" si="2">K9-D9</f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3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f t="shared" si="2"/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3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f t="shared" si="2"/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3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f t="shared" si="2"/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3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f>H13-I13</f>
        <v>0</v>
      </c>
      <c r="K13" s="203">
        <v>2</v>
      </c>
      <c r="L13" s="204">
        <f t="shared" si="2"/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3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 t="shared" si="2"/>
        <v>1</v>
      </c>
    </row>
    <row r="15" spans="1:12" ht="18.95" customHeight="1" thickBot="1" x14ac:dyDescent="0.3">
      <c r="A15" s="318"/>
      <c r="B15" s="319"/>
      <c r="C15" s="319">
        <f t="shared" si="3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4">K15-D15</f>
        <v>0</v>
      </c>
    </row>
    <row r="16" spans="1:12" ht="18.95" customHeight="1" x14ac:dyDescent="0.25">
      <c r="A16" s="70">
        <v>7</v>
      </c>
      <c r="B16" s="209" t="s">
        <v>46</v>
      </c>
      <c r="C16" s="194">
        <f t="shared" si="3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4"/>
        <v>2</v>
      </c>
    </row>
    <row r="17" spans="1:12" ht="18.95" customHeight="1" x14ac:dyDescent="0.25">
      <c r="A17" s="41">
        <v>8</v>
      </c>
      <c r="B17" s="212" t="s">
        <v>5</v>
      </c>
      <c r="C17" s="194">
        <f t="shared" si="3"/>
        <v>36</v>
      </c>
      <c r="D17" s="213"/>
      <c r="E17" s="214">
        <v>2</v>
      </c>
      <c r="F17" s="214">
        <v>1</v>
      </c>
      <c r="G17" s="213">
        <f>E17-F17</f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4"/>
        <v>2</v>
      </c>
    </row>
    <row r="18" spans="1:12" ht="18.95" customHeight="1" x14ac:dyDescent="0.25">
      <c r="A18" s="41">
        <v>9</v>
      </c>
      <c r="B18" s="212" t="s">
        <v>6</v>
      </c>
      <c r="C18" s="194">
        <f t="shared" si="3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4"/>
        <v>2</v>
      </c>
    </row>
    <row r="19" spans="1:12" ht="18.95" customHeight="1" thickBot="1" x14ac:dyDescent="0.3">
      <c r="A19" s="71">
        <v>10</v>
      </c>
      <c r="B19" s="216" t="s">
        <v>10</v>
      </c>
      <c r="C19" s="194">
        <f t="shared" si="3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4"/>
        <v>2</v>
      </c>
    </row>
    <row r="20" spans="1:12" ht="18.95" customHeight="1" thickBot="1" x14ac:dyDescent="0.3">
      <c r="A20" s="318"/>
      <c r="B20" s="319"/>
      <c r="C20" s="319">
        <f t="shared" si="3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4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3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4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3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4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3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4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>SUM(D9:D23)</f>
        <v>0</v>
      </c>
      <c r="E24" s="188">
        <f t="shared" ref="E24:L24" si="5">SUM(E9:E23)</f>
        <v>29</v>
      </c>
      <c r="F24" s="188">
        <f t="shared" si="5"/>
        <v>15</v>
      </c>
      <c r="G24" s="188">
        <f t="shared" si="5"/>
        <v>14</v>
      </c>
      <c r="H24" s="188">
        <f t="shared" si="5"/>
        <v>28</v>
      </c>
      <c r="I24" s="188">
        <f t="shared" si="5"/>
        <v>15</v>
      </c>
      <c r="J24" s="188">
        <f t="shared" si="5"/>
        <v>14</v>
      </c>
      <c r="K24" s="188">
        <f t="shared" si="5"/>
        <v>28</v>
      </c>
      <c r="L24" s="188">
        <f t="shared" si="5"/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74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87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88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4" si="6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7">E30*7+(F30+G30)+H30*6+(I30+J30)+ K30+L30</f>
        <v>51</v>
      </c>
      <c r="D30" s="195"/>
      <c r="E30" s="195">
        <v>3</v>
      </c>
      <c r="F30" s="195">
        <v>1</v>
      </c>
      <c r="G30" s="195">
        <f t="shared" si="6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7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7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7"/>
        <v>34</v>
      </c>
      <c r="D33" s="195"/>
      <c r="E33" s="203">
        <v>2</v>
      </c>
      <c r="F33" s="203">
        <v>2</v>
      </c>
      <c r="G33" s="195">
        <f t="shared" si="6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7"/>
        <v>17</v>
      </c>
      <c r="D34" s="206"/>
      <c r="E34" s="207">
        <v>1</v>
      </c>
      <c r="F34" s="207"/>
      <c r="G34" s="206">
        <f t="shared" si="6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7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46</v>
      </c>
      <c r="C36" s="194">
        <f t="shared" si="7"/>
        <v>34</v>
      </c>
      <c r="D36" s="210"/>
      <c r="E36" s="210">
        <v>2</v>
      </c>
      <c r="F36" s="210">
        <v>1</v>
      </c>
      <c r="G36" s="210">
        <f>E36-F36</f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5</v>
      </c>
      <c r="C37" s="194">
        <f t="shared" si="7"/>
        <v>34</v>
      </c>
      <c r="D37" s="213"/>
      <c r="E37" s="214">
        <v>2</v>
      </c>
      <c r="F37" s="214">
        <v>1</v>
      </c>
      <c r="G37" s="213">
        <f>E37-F37</f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6</v>
      </c>
      <c r="C38" s="194">
        <f t="shared" si="7"/>
        <v>34</v>
      </c>
      <c r="D38" s="213"/>
      <c r="E38" s="214">
        <v>2</v>
      </c>
      <c r="F38" s="214">
        <v>1</v>
      </c>
      <c r="G38" s="213">
        <f>E38-F38</f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10</v>
      </c>
      <c r="C39" s="194">
        <f t="shared" si="7"/>
        <v>34</v>
      </c>
      <c r="D39" s="217"/>
      <c r="E39" s="218">
        <v>2</v>
      </c>
      <c r="F39" s="218">
        <v>1</v>
      </c>
      <c r="G39" s="217">
        <f>E39-F39</f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7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7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7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7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44</v>
      </c>
      <c r="B44" s="187">
        <f>C24+C44</f>
        <v>997</v>
      </c>
      <c r="C44" s="188">
        <f>SUM(C29:C43)</f>
        <v>484</v>
      </c>
      <c r="D44" s="188"/>
      <c r="E44" s="188">
        <f t="shared" ref="E44:K44" si="8">SUM(E29:E43)</f>
        <v>28</v>
      </c>
      <c r="F44" s="188">
        <f t="shared" si="8"/>
        <v>15</v>
      </c>
      <c r="G44" s="188">
        <f t="shared" si="8"/>
        <v>14</v>
      </c>
      <c r="H44" s="188">
        <f t="shared" si="8"/>
        <v>29</v>
      </c>
      <c r="I44" s="188">
        <f t="shared" si="8"/>
        <v>15</v>
      </c>
      <c r="J44" s="188">
        <f t="shared" si="8"/>
        <v>14</v>
      </c>
      <c r="K44" s="188">
        <f t="shared" si="8"/>
        <v>28</v>
      </c>
      <c r="L44" s="188">
        <f>SUM(L29:L43)</f>
        <v>28</v>
      </c>
    </row>
  </sheetData>
  <mergeCells count="29">
    <mergeCell ref="A35:L35"/>
    <mergeCell ref="A40:L40"/>
    <mergeCell ref="A20:L20"/>
    <mergeCell ref="A15:L15"/>
    <mergeCell ref="A3:L3"/>
    <mergeCell ref="A4:L4"/>
    <mergeCell ref="A5:L5"/>
    <mergeCell ref="L7:L8"/>
    <mergeCell ref="L27:L28"/>
    <mergeCell ref="B27:B28"/>
    <mergeCell ref="A1:E1"/>
    <mergeCell ref="A2:E2"/>
    <mergeCell ref="A6:K6"/>
    <mergeCell ref="K27:K28"/>
    <mergeCell ref="I7:J7"/>
    <mergeCell ref="K7:K8"/>
    <mergeCell ref="A26:K26"/>
    <mergeCell ref="A27:A28"/>
    <mergeCell ref="I27:J27"/>
    <mergeCell ref="A7:A8"/>
    <mergeCell ref="C27:C28"/>
    <mergeCell ref="D27:E28"/>
    <mergeCell ref="F27:G27"/>
    <mergeCell ref="H27:H28"/>
    <mergeCell ref="B7:B8"/>
    <mergeCell ref="C7:C8"/>
    <mergeCell ref="D7:D8"/>
    <mergeCell ref="F7:G7"/>
    <mergeCell ref="H7:H8"/>
  </mergeCells>
  <pageMargins left="0.7" right="0.36" top="0.41" bottom="0.39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1.28515625" bestFit="1" customWidth="1"/>
    <col min="3" max="3" width="5.42578125" bestFit="1" customWidth="1"/>
    <col min="4" max="4" width="5.85546875" bestFit="1" customWidth="1"/>
    <col min="5" max="5" width="7.42578125" bestFit="1" customWidth="1"/>
    <col min="6" max="6" width="6" customWidth="1"/>
    <col min="7" max="7" width="6.85546875" bestFit="1" customWidth="1"/>
    <col min="8" max="8" width="8" bestFit="1" customWidth="1"/>
    <col min="9" max="9" width="6.42578125" bestFit="1" customWidth="1"/>
    <col min="10" max="10" width="6.85546875" bestFit="1" customWidth="1"/>
    <col min="11" max="12" width="9.140625" bestFit="1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117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100000000000001" customHeight="1" thickBot="1" x14ac:dyDescent="0.3">
      <c r="A6" s="277" t="s">
        <v>88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148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147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4" si="1">H9-I9</f>
        <v>2</v>
      </c>
      <c r="K9" s="191">
        <v>3</v>
      </c>
      <c r="L9" s="192">
        <f t="shared" ref="L9:L14" si="2">K9-D9</f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3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f t="shared" si="2"/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3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f t="shared" si="2"/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3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f t="shared" si="2"/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3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f>H13-I13</f>
        <v>0</v>
      </c>
      <c r="K13" s="203">
        <v>2</v>
      </c>
      <c r="L13" s="204">
        <f t="shared" si="2"/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3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 t="shared" si="2"/>
        <v>1</v>
      </c>
    </row>
    <row r="15" spans="1:12" ht="18.95" customHeight="1" thickBot="1" x14ac:dyDescent="0.3">
      <c r="A15" s="318"/>
      <c r="B15" s="319"/>
      <c r="C15" s="319">
        <f t="shared" si="3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4">K15-D15</f>
        <v>0</v>
      </c>
    </row>
    <row r="16" spans="1:12" ht="18.95" customHeight="1" x14ac:dyDescent="0.25">
      <c r="A16" s="70">
        <v>7</v>
      </c>
      <c r="B16" s="209" t="s">
        <v>46</v>
      </c>
      <c r="C16" s="194">
        <f t="shared" si="3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4"/>
        <v>2</v>
      </c>
    </row>
    <row r="17" spans="1:12" ht="18.95" customHeight="1" x14ac:dyDescent="0.25">
      <c r="A17" s="41">
        <v>8</v>
      </c>
      <c r="B17" s="212" t="s">
        <v>5</v>
      </c>
      <c r="C17" s="194">
        <f t="shared" si="3"/>
        <v>36</v>
      </c>
      <c r="D17" s="213"/>
      <c r="E17" s="214">
        <v>2</v>
      </c>
      <c r="F17" s="214">
        <v>1</v>
      </c>
      <c r="G17" s="213"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4"/>
        <v>2</v>
      </c>
    </row>
    <row r="18" spans="1:12" ht="18.95" customHeight="1" x14ac:dyDescent="0.25">
      <c r="A18" s="41">
        <v>9</v>
      </c>
      <c r="B18" s="212" t="s">
        <v>90</v>
      </c>
      <c r="C18" s="194">
        <f t="shared" si="3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4"/>
        <v>2</v>
      </c>
    </row>
    <row r="19" spans="1:12" ht="18.95" customHeight="1" thickBot="1" x14ac:dyDescent="0.3">
      <c r="A19" s="71">
        <v>10</v>
      </c>
      <c r="B19" s="216" t="s">
        <v>47</v>
      </c>
      <c r="C19" s="194">
        <f t="shared" si="3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4"/>
        <v>2</v>
      </c>
    </row>
    <row r="20" spans="1:12" ht="18.95" customHeight="1" thickBot="1" x14ac:dyDescent="0.3">
      <c r="A20" s="318"/>
      <c r="B20" s="319"/>
      <c r="C20" s="319">
        <f t="shared" si="3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4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3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4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3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4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3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4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>SUM(D9:D23)</f>
        <v>0</v>
      </c>
      <c r="E24" s="188">
        <f t="shared" ref="E24:J24" si="5">SUM(E9:E23)</f>
        <v>29</v>
      </c>
      <c r="F24" s="188">
        <f t="shared" si="5"/>
        <v>15</v>
      </c>
      <c r="G24" s="188">
        <f t="shared" si="5"/>
        <v>14</v>
      </c>
      <c r="H24" s="188">
        <f t="shared" si="5"/>
        <v>28</v>
      </c>
      <c r="I24" s="188">
        <f t="shared" si="5"/>
        <v>15</v>
      </c>
      <c r="J24" s="188">
        <f t="shared" si="5"/>
        <v>14</v>
      </c>
      <c r="K24" s="188">
        <f>SUM(K9:K23)</f>
        <v>28</v>
      </c>
      <c r="L24" s="188">
        <f>SUM(L9:L23)</f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87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87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88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4" si="6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7">E30*7+(F30+G30)+H30*6+(I30+J30)+ K30+L30</f>
        <v>51</v>
      </c>
      <c r="D30" s="195"/>
      <c r="E30" s="195">
        <v>3</v>
      </c>
      <c r="F30" s="195">
        <v>1</v>
      </c>
      <c r="G30" s="195">
        <f t="shared" si="6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7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7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7"/>
        <v>34</v>
      </c>
      <c r="D33" s="195"/>
      <c r="E33" s="203">
        <v>2</v>
      </c>
      <c r="F33" s="203">
        <v>2</v>
      </c>
      <c r="G33" s="195">
        <f t="shared" si="6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7"/>
        <v>17</v>
      </c>
      <c r="D34" s="206"/>
      <c r="E34" s="207">
        <v>1</v>
      </c>
      <c r="F34" s="207"/>
      <c r="G34" s="206">
        <f t="shared" si="6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7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46</v>
      </c>
      <c r="C36" s="194">
        <f t="shared" si="7"/>
        <v>34</v>
      </c>
      <c r="D36" s="210"/>
      <c r="E36" s="210">
        <v>2</v>
      </c>
      <c r="F36" s="210">
        <v>1</v>
      </c>
      <c r="G36" s="210">
        <f>E36-F36</f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5</v>
      </c>
      <c r="C37" s="194">
        <f t="shared" si="7"/>
        <v>34</v>
      </c>
      <c r="D37" s="213"/>
      <c r="E37" s="214">
        <v>2</v>
      </c>
      <c r="F37" s="214">
        <v>1</v>
      </c>
      <c r="G37" s="213">
        <f>E37-F37</f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90</v>
      </c>
      <c r="C38" s="194">
        <f t="shared" si="7"/>
        <v>34</v>
      </c>
      <c r="D38" s="213"/>
      <c r="E38" s="214">
        <v>2</v>
      </c>
      <c r="F38" s="214">
        <v>2</v>
      </c>
      <c r="G38" s="213">
        <f>E38-F38</f>
        <v>0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47</v>
      </c>
      <c r="C39" s="194">
        <f t="shared" si="7"/>
        <v>34</v>
      </c>
      <c r="D39" s="217"/>
      <c r="E39" s="218">
        <v>2</v>
      </c>
      <c r="F39" s="218">
        <v>1</v>
      </c>
      <c r="G39" s="217">
        <f>E39-F39</f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7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7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7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7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45</v>
      </c>
      <c r="B44" s="187">
        <f>C24+C44</f>
        <v>997</v>
      </c>
      <c r="C44" s="188">
        <f>SUM(C29:C43)</f>
        <v>484</v>
      </c>
      <c r="D44" s="188"/>
      <c r="E44" s="188">
        <f t="shared" ref="E44:K44" si="8">SUM(E29:E43)</f>
        <v>28</v>
      </c>
      <c r="F44" s="188">
        <f t="shared" si="8"/>
        <v>16</v>
      </c>
      <c r="G44" s="188">
        <f t="shared" si="8"/>
        <v>13</v>
      </c>
      <c r="H44" s="188">
        <f t="shared" si="8"/>
        <v>29</v>
      </c>
      <c r="I44" s="188">
        <f t="shared" si="8"/>
        <v>15</v>
      </c>
      <c r="J44" s="188">
        <f t="shared" si="8"/>
        <v>14</v>
      </c>
      <c r="K44" s="188">
        <f t="shared" si="8"/>
        <v>28</v>
      </c>
      <c r="L44" s="188">
        <f>SUM(L29:L43)</f>
        <v>28</v>
      </c>
    </row>
  </sheetData>
  <mergeCells count="29">
    <mergeCell ref="A40:L40"/>
    <mergeCell ref="A35:L35"/>
    <mergeCell ref="A20:L20"/>
    <mergeCell ref="A15:L15"/>
    <mergeCell ref="A3:L3"/>
    <mergeCell ref="A4:L4"/>
    <mergeCell ref="A5:L5"/>
    <mergeCell ref="L7:L8"/>
    <mergeCell ref="L27:L28"/>
    <mergeCell ref="A26:K26"/>
    <mergeCell ref="A1:E1"/>
    <mergeCell ref="A2:E2"/>
    <mergeCell ref="A6:K6"/>
    <mergeCell ref="F27:G27"/>
    <mergeCell ref="H27:H28"/>
    <mergeCell ref="I27:J27"/>
    <mergeCell ref="A7:A8"/>
    <mergeCell ref="K27:K28"/>
    <mergeCell ref="I7:J7"/>
    <mergeCell ref="K7:K8"/>
    <mergeCell ref="H7:H8"/>
    <mergeCell ref="B7:B8"/>
    <mergeCell ref="C7:C8"/>
    <mergeCell ref="A27:A28"/>
    <mergeCell ref="B27:B28"/>
    <mergeCell ref="C27:C28"/>
    <mergeCell ref="D27:E28"/>
    <mergeCell ref="D7:D8"/>
    <mergeCell ref="F7:G7"/>
  </mergeCells>
  <pageMargins left="0.7" right="0.55000000000000004" top="0.43" bottom="0.39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85" zoomScaleNormal="85" workbookViewId="0">
      <selection activeCell="A5" sqref="A5:L5"/>
    </sheetView>
  </sheetViews>
  <sheetFormatPr defaultRowHeight="15" x14ac:dyDescent="0.25"/>
  <cols>
    <col min="1" max="1" width="5.140625" bestFit="1" customWidth="1"/>
    <col min="2" max="2" width="10" bestFit="1" customWidth="1"/>
    <col min="3" max="3" width="5.42578125" bestFit="1" customWidth="1"/>
    <col min="4" max="4" width="5.85546875" bestFit="1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9.855468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115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25" thickBot="1" x14ac:dyDescent="0.3">
      <c r="A6" s="277" t="s">
        <v>55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5.75" thickBot="1" x14ac:dyDescent="0.3">
      <c r="A7" s="284" t="s">
        <v>16</v>
      </c>
      <c r="B7" s="284" t="s">
        <v>19</v>
      </c>
      <c r="C7" s="278" t="s">
        <v>20</v>
      </c>
      <c r="D7" s="296" t="s">
        <v>67</v>
      </c>
      <c r="E7" s="14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5.75" thickBot="1" x14ac:dyDescent="0.3">
      <c r="A8" s="285"/>
      <c r="B8" s="285"/>
      <c r="C8" s="279"/>
      <c r="D8" s="279"/>
      <c r="E8" s="144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s="52" customFormat="1" ht="15.95" customHeight="1" x14ac:dyDescent="0.25">
      <c r="A9" s="48">
        <v>1</v>
      </c>
      <c r="B9" s="49" t="s">
        <v>7</v>
      </c>
      <c r="C9" s="51">
        <f>D9+E9*7+(F9+G9)+H9*7+(I9+J9)+K9+ L9</f>
        <v>54</v>
      </c>
      <c r="D9" s="178"/>
      <c r="E9" s="63">
        <v>3</v>
      </c>
      <c r="F9" s="50">
        <v>1</v>
      </c>
      <c r="G9" s="50">
        <f t="shared" ref="G9:G15" si="0">E9-F9</f>
        <v>2</v>
      </c>
      <c r="H9" s="50">
        <v>3</v>
      </c>
      <c r="I9" s="50">
        <v>1</v>
      </c>
      <c r="J9" s="50">
        <f t="shared" ref="J9:J23" si="1">H9-I9</f>
        <v>2</v>
      </c>
      <c r="K9" s="50">
        <v>3</v>
      </c>
      <c r="L9" s="51">
        <f>K9-D9</f>
        <v>3</v>
      </c>
    </row>
    <row r="10" spans="1:12" s="52" customFormat="1" ht="15.95" customHeight="1" x14ac:dyDescent="0.25">
      <c r="A10" s="53">
        <v>2</v>
      </c>
      <c r="B10" s="49" t="s">
        <v>3</v>
      </c>
      <c r="C10" s="51">
        <f t="shared" ref="C10:C23" si="2">D10+E10*7+(F10+G10)+H10*7+(I10+J10)+K10+ L10</f>
        <v>54</v>
      </c>
      <c r="D10" s="179"/>
      <c r="E10" s="63">
        <v>3</v>
      </c>
      <c r="F10" s="50">
        <v>1</v>
      </c>
      <c r="G10" s="50">
        <f t="shared" si="0"/>
        <v>2</v>
      </c>
      <c r="H10" s="50">
        <v>3</v>
      </c>
      <c r="I10" s="50">
        <v>1</v>
      </c>
      <c r="J10" s="50">
        <f t="shared" si="1"/>
        <v>2</v>
      </c>
      <c r="K10" s="50">
        <v>3</v>
      </c>
      <c r="L10" s="51">
        <f t="shared" ref="L10:L23" si="3">K10-D10</f>
        <v>3</v>
      </c>
    </row>
    <row r="11" spans="1:12" s="52" customFormat="1" ht="15.95" customHeight="1" x14ac:dyDescent="0.25">
      <c r="A11" s="53">
        <v>3</v>
      </c>
      <c r="B11" s="54" t="s">
        <v>8</v>
      </c>
      <c r="C11" s="51">
        <f t="shared" si="2"/>
        <v>54</v>
      </c>
      <c r="D11" s="180"/>
      <c r="E11" s="63">
        <v>3</v>
      </c>
      <c r="F11" s="50">
        <v>1</v>
      </c>
      <c r="G11" s="50">
        <v>2</v>
      </c>
      <c r="H11" s="50">
        <v>3</v>
      </c>
      <c r="I11" s="50">
        <v>1</v>
      </c>
      <c r="J11" s="50">
        <v>2</v>
      </c>
      <c r="K11" s="50">
        <v>3</v>
      </c>
      <c r="L11" s="51">
        <f t="shared" si="3"/>
        <v>3</v>
      </c>
    </row>
    <row r="12" spans="1:12" s="52" customFormat="1" ht="15.95" customHeight="1" x14ac:dyDescent="0.25">
      <c r="A12" s="235">
        <v>4</v>
      </c>
      <c r="B12" s="236" t="s">
        <v>9</v>
      </c>
      <c r="C12" s="237">
        <f t="shared" si="2"/>
        <v>18</v>
      </c>
      <c r="D12" s="238"/>
      <c r="E12" s="251">
        <v>1</v>
      </c>
      <c r="F12" s="252">
        <v>0</v>
      </c>
      <c r="G12" s="253">
        <v>1</v>
      </c>
      <c r="H12" s="252">
        <v>1</v>
      </c>
      <c r="I12" s="252">
        <v>0</v>
      </c>
      <c r="J12" s="253">
        <v>1</v>
      </c>
      <c r="K12" s="252">
        <v>1</v>
      </c>
      <c r="L12" s="254">
        <f t="shared" si="3"/>
        <v>1</v>
      </c>
    </row>
    <row r="13" spans="1:12" s="52" customFormat="1" ht="15.95" customHeight="1" x14ac:dyDescent="0.25">
      <c r="A13" s="53">
        <v>5</v>
      </c>
      <c r="B13" s="54" t="s">
        <v>13</v>
      </c>
      <c r="C13" s="51">
        <f t="shared" si="2"/>
        <v>36</v>
      </c>
      <c r="D13" s="180"/>
      <c r="E13" s="64">
        <v>2</v>
      </c>
      <c r="F13" s="55">
        <v>1</v>
      </c>
      <c r="G13" s="50">
        <f t="shared" si="0"/>
        <v>1</v>
      </c>
      <c r="H13" s="55">
        <v>2</v>
      </c>
      <c r="I13" s="55">
        <v>1</v>
      </c>
      <c r="J13" s="50">
        <f t="shared" si="1"/>
        <v>1</v>
      </c>
      <c r="K13" s="55">
        <v>2</v>
      </c>
      <c r="L13" s="51">
        <f t="shared" si="3"/>
        <v>2</v>
      </c>
    </row>
    <row r="14" spans="1:12" s="52" customFormat="1" ht="15.95" customHeight="1" x14ac:dyDescent="0.25">
      <c r="A14" s="53">
        <v>6</v>
      </c>
      <c r="B14" s="54" t="s">
        <v>14</v>
      </c>
      <c r="C14" s="51">
        <f t="shared" si="2"/>
        <v>18</v>
      </c>
      <c r="D14" s="180"/>
      <c r="E14" s="64">
        <v>1</v>
      </c>
      <c r="F14" s="55"/>
      <c r="G14" s="50">
        <f t="shared" si="0"/>
        <v>1</v>
      </c>
      <c r="H14" s="55">
        <v>1</v>
      </c>
      <c r="I14" s="55"/>
      <c r="J14" s="50">
        <f t="shared" si="1"/>
        <v>1</v>
      </c>
      <c r="K14" s="55">
        <v>1</v>
      </c>
      <c r="L14" s="51">
        <f t="shared" si="3"/>
        <v>1</v>
      </c>
    </row>
    <row r="15" spans="1:12" s="52" customFormat="1" ht="15.95" customHeight="1" x14ac:dyDescent="0.25">
      <c r="A15" s="53">
        <v>7</v>
      </c>
      <c r="B15" s="54" t="s">
        <v>22</v>
      </c>
      <c r="C15" s="51">
        <f t="shared" si="2"/>
        <v>36</v>
      </c>
      <c r="D15" s="180"/>
      <c r="E15" s="64">
        <v>2</v>
      </c>
      <c r="F15" s="55">
        <v>1</v>
      </c>
      <c r="G15" s="50">
        <f t="shared" si="0"/>
        <v>1</v>
      </c>
      <c r="H15" s="55">
        <v>2</v>
      </c>
      <c r="I15" s="55">
        <v>1</v>
      </c>
      <c r="J15" s="50">
        <f t="shared" si="1"/>
        <v>1</v>
      </c>
      <c r="K15" s="55">
        <v>2</v>
      </c>
      <c r="L15" s="51">
        <f t="shared" si="3"/>
        <v>2</v>
      </c>
    </row>
    <row r="16" spans="1:12" s="52" customFormat="1" ht="15.95" customHeight="1" x14ac:dyDescent="0.25">
      <c r="A16" s="53">
        <v>8</v>
      </c>
      <c r="B16" s="54" t="s">
        <v>11</v>
      </c>
      <c r="C16" s="51">
        <f t="shared" si="2"/>
        <v>36</v>
      </c>
      <c r="D16" s="180"/>
      <c r="E16" s="64">
        <v>2</v>
      </c>
      <c r="F16" s="55">
        <v>1</v>
      </c>
      <c r="G16" s="50">
        <v>1</v>
      </c>
      <c r="H16" s="55">
        <v>2</v>
      </c>
      <c r="I16" s="55">
        <v>1</v>
      </c>
      <c r="J16" s="50">
        <f t="shared" si="1"/>
        <v>1</v>
      </c>
      <c r="K16" s="55">
        <v>2</v>
      </c>
      <c r="L16" s="51">
        <f t="shared" si="3"/>
        <v>2</v>
      </c>
    </row>
    <row r="17" spans="1:12" s="52" customFormat="1" ht="15.95" customHeight="1" x14ac:dyDescent="0.25">
      <c r="A17" s="53">
        <v>9</v>
      </c>
      <c r="B17" s="54" t="s">
        <v>4</v>
      </c>
      <c r="C17" s="51">
        <f t="shared" si="2"/>
        <v>36</v>
      </c>
      <c r="D17" s="180"/>
      <c r="E17" s="64">
        <v>2</v>
      </c>
      <c r="F17" s="55">
        <v>1</v>
      </c>
      <c r="G17" s="50">
        <f t="shared" ref="G17:G23" si="4">E17-F17</f>
        <v>1</v>
      </c>
      <c r="H17" s="55">
        <v>2</v>
      </c>
      <c r="I17" s="55">
        <v>1</v>
      </c>
      <c r="J17" s="50">
        <f t="shared" si="1"/>
        <v>1</v>
      </c>
      <c r="K17" s="55">
        <v>2</v>
      </c>
      <c r="L17" s="51">
        <f t="shared" si="3"/>
        <v>2</v>
      </c>
    </row>
    <row r="18" spans="1:12" s="52" customFormat="1" ht="15.95" customHeight="1" x14ac:dyDescent="0.25">
      <c r="A18" s="53">
        <v>10</v>
      </c>
      <c r="B18" s="54" t="s">
        <v>5</v>
      </c>
      <c r="C18" s="51">
        <f t="shared" si="2"/>
        <v>36</v>
      </c>
      <c r="D18" s="180"/>
      <c r="E18" s="64">
        <v>2</v>
      </c>
      <c r="F18" s="55">
        <v>1</v>
      </c>
      <c r="G18" s="50">
        <f t="shared" si="4"/>
        <v>1</v>
      </c>
      <c r="H18" s="55">
        <v>2</v>
      </c>
      <c r="I18" s="55">
        <v>1</v>
      </c>
      <c r="J18" s="50">
        <f t="shared" si="1"/>
        <v>1</v>
      </c>
      <c r="K18" s="55">
        <v>2</v>
      </c>
      <c r="L18" s="51">
        <f t="shared" si="3"/>
        <v>2</v>
      </c>
    </row>
    <row r="19" spans="1:12" s="52" customFormat="1" ht="15.95" customHeight="1" x14ac:dyDescent="0.25">
      <c r="A19" s="53">
        <v>11</v>
      </c>
      <c r="B19" s="54" t="s">
        <v>6</v>
      </c>
      <c r="C19" s="51">
        <f t="shared" si="2"/>
        <v>36</v>
      </c>
      <c r="D19" s="180"/>
      <c r="E19" s="64">
        <v>2</v>
      </c>
      <c r="F19" s="55">
        <v>1</v>
      </c>
      <c r="G19" s="50">
        <f t="shared" si="4"/>
        <v>1</v>
      </c>
      <c r="H19" s="55">
        <v>2</v>
      </c>
      <c r="I19" s="55">
        <v>1</v>
      </c>
      <c r="J19" s="50">
        <f t="shared" si="1"/>
        <v>1</v>
      </c>
      <c r="K19" s="55">
        <v>2</v>
      </c>
      <c r="L19" s="51">
        <f t="shared" si="3"/>
        <v>2</v>
      </c>
    </row>
    <row r="20" spans="1:12" s="52" customFormat="1" ht="15.95" customHeight="1" x14ac:dyDescent="0.25">
      <c r="A20" s="53">
        <v>12</v>
      </c>
      <c r="B20" s="54" t="s">
        <v>36</v>
      </c>
      <c r="C20" s="51">
        <f t="shared" si="2"/>
        <v>36</v>
      </c>
      <c r="D20" s="180"/>
      <c r="E20" s="64">
        <v>2</v>
      </c>
      <c r="F20" s="55">
        <v>1</v>
      </c>
      <c r="G20" s="50">
        <f>E20-F20</f>
        <v>1</v>
      </c>
      <c r="H20" s="55">
        <v>2</v>
      </c>
      <c r="I20" s="55">
        <v>1</v>
      </c>
      <c r="J20" s="50">
        <f>H20-I20</f>
        <v>1</v>
      </c>
      <c r="K20" s="55">
        <v>2</v>
      </c>
      <c r="L20" s="51">
        <f t="shared" si="3"/>
        <v>2</v>
      </c>
    </row>
    <row r="21" spans="1:12" s="52" customFormat="1" ht="15.95" customHeight="1" x14ac:dyDescent="0.25">
      <c r="A21" s="53">
        <v>13</v>
      </c>
      <c r="B21" s="54" t="s">
        <v>39</v>
      </c>
      <c r="C21" s="51">
        <f t="shared" si="2"/>
        <v>36</v>
      </c>
      <c r="D21" s="180"/>
      <c r="E21" s="64">
        <v>2</v>
      </c>
      <c r="F21" s="55">
        <v>1</v>
      </c>
      <c r="G21" s="50">
        <f>E21-F21</f>
        <v>1</v>
      </c>
      <c r="H21" s="55">
        <v>2</v>
      </c>
      <c r="I21" s="55">
        <v>1</v>
      </c>
      <c r="J21" s="50">
        <f>H21-I21</f>
        <v>1</v>
      </c>
      <c r="K21" s="55">
        <v>2</v>
      </c>
      <c r="L21" s="51">
        <f t="shared" si="3"/>
        <v>2</v>
      </c>
    </row>
    <row r="22" spans="1:12" s="52" customFormat="1" ht="15.95" customHeight="1" x14ac:dyDescent="0.25">
      <c r="A22" s="53">
        <v>14</v>
      </c>
      <c r="B22" s="54" t="s">
        <v>12</v>
      </c>
      <c r="C22" s="51">
        <f t="shared" si="2"/>
        <v>36</v>
      </c>
      <c r="D22" s="180"/>
      <c r="E22" s="64">
        <v>2</v>
      </c>
      <c r="F22" s="55">
        <v>1</v>
      </c>
      <c r="G22" s="50">
        <f t="shared" si="4"/>
        <v>1</v>
      </c>
      <c r="H22" s="55">
        <v>2</v>
      </c>
      <c r="I22" s="55">
        <v>1</v>
      </c>
      <c r="J22" s="50">
        <f t="shared" si="1"/>
        <v>1</v>
      </c>
      <c r="K22" s="55">
        <v>2</v>
      </c>
      <c r="L22" s="51">
        <f t="shared" si="3"/>
        <v>2</v>
      </c>
    </row>
    <row r="23" spans="1:12" s="52" customFormat="1" ht="15.95" customHeight="1" x14ac:dyDescent="0.25">
      <c r="A23" s="53"/>
      <c r="B23" s="57" t="s">
        <v>86</v>
      </c>
      <c r="C23" s="51">
        <f t="shared" si="2"/>
        <v>54</v>
      </c>
      <c r="D23" s="180"/>
      <c r="E23" s="65">
        <v>3</v>
      </c>
      <c r="F23" s="58">
        <v>3</v>
      </c>
      <c r="G23" s="59">
        <f t="shared" si="4"/>
        <v>0</v>
      </c>
      <c r="H23" s="58">
        <v>3</v>
      </c>
      <c r="I23" s="58">
        <v>3</v>
      </c>
      <c r="J23" s="58">
        <f t="shared" si="1"/>
        <v>0</v>
      </c>
      <c r="K23" s="58">
        <v>3</v>
      </c>
      <c r="L23" s="51">
        <f t="shared" si="3"/>
        <v>3</v>
      </c>
    </row>
    <row r="24" spans="1:12" ht="15.95" customHeight="1" x14ac:dyDescent="0.25">
      <c r="A24" s="22"/>
      <c r="B24" s="11"/>
      <c r="C24" s="66"/>
      <c r="D24" s="181"/>
      <c r="E24" s="47"/>
      <c r="F24" s="40"/>
      <c r="G24" s="40"/>
      <c r="H24" s="40"/>
      <c r="I24" s="40"/>
      <c r="J24" s="40"/>
      <c r="K24" s="40"/>
      <c r="L24" s="40"/>
    </row>
    <row r="25" spans="1:12" ht="15.95" customHeight="1" x14ac:dyDescent="0.25">
      <c r="A25" s="22"/>
      <c r="B25" s="5" t="s">
        <v>42</v>
      </c>
      <c r="C25" s="51">
        <f>D25+E25*7+(F25+G25)+H25*7+(I25+J25)+K25+ L25</f>
        <v>54</v>
      </c>
      <c r="D25" s="182"/>
      <c r="E25" s="62">
        <v>3</v>
      </c>
      <c r="F25" s="13">
        <v>2</v>
      </c>
      <c r="G25" s="13">
        <v>1</v>
      </c>
      <c r="H25" s="13">
        <v>3</v>
      </c>
      <c r="I25" s="13">
        <v>2</v>
      </c>
      <c r="J25" s="13">
        <v>1</v>
      </c>
      <c r="K25" s="38">
        <v>3</v>
      </c>
      <c r="L25" s="38">
        <v>3</v>
      </c>
    </row>
    <row r="26" spans="1:12" ht="15.95" customHeight="1" thickBot="1" x14ac:dyDescent="0.3">
      <c r="A26" s="23"/>
      <c r="B26" s="4" t="s">
        <v>43</v>
      </c>
      <c r="C26" s="184">
        <f>D26+E26*7+(F26+G26)+H26*7+(I26+J26)+K26+ L26</f>
        <v>27</v>
      </c>
      <c r="D26" s="183"/>
      <c r="E26" s="43">
        <v>2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39">
        <v>1</v>
      </c>
      <c r="L26" s="39">
        <f>K26-D26</f>
        <v>1</v>
      </c>
    </row>
    <row r="27" spans="1:12" x14ac:dyDescent="0.25">
      <c r="A27" s="2"/>
      <c r="B27" s="2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7.25" thickBot="1" x14ac:dyDescent="0.3">
      <c r="A28" s="286" t="s">
        <v>56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</row>
    <row r="29" spans="1:12" ht="15.75" thickBot="1" x14ac:dyDescent="0.3">
      <c r="A29" s="287" t="s">
        <v>16</v>
      </c>
      <c r="B29" s="284" t="s">
        <v>19</v>
      </c>
      <c r="C29" s="282" t="s">
        <v>23</v>
      </c>
      <c r="D29" s="297" t="s">
        <v>28</v>
      </c>
      <c r="E29" s="298"/>
      <c r="F29" s="280" t="s">
        <v>29</v>
      </c>
      <c r="G29" s="281"/>
      <c r="H29" s="289" t="s">
        <v>31</v>
      </c>
      <c r="I29" s="280" t="s">
        <v>30</v>
      </c>
      <c r="J29" s="281"/>
      <c r="K29" s="282" t="s">
        <v>84</v>
      </c>
      <c r="L29" s="282" t="s">
        <v>85</v>
      </c>
    </row>
    <row r="30" spans="1:12" ht="15.75" thickBot="1" x14ac:dyDescent="0.3">
      <c r="A30" s="288"/>
      <c r="B30" s="285"/>
      <c r="C30" s="283"/>
      <c r="D30" s="299"/>
      <c r="E30" s="300"/>
      <c r="F30" s="3" t="s">
        <v>25</v>
      </c>
      <c r="G30" s="3" t="s">
        <v>26</v>
      </c>
      <c r="H30" s="290"/>
      <c r="I30" s="3" t="s">
        <v>25</v>
      </c>
      <c r="J30" s="3" t="s">
        <v>32</v>
      </c>
      <c r="K30" s="283"/>
      <c r="L30" s="283"/>
    </row>
    <row r="31" spans="1:12" s="52" customFormat="1" ht="15.95" customHeight="1" x14ac:dyDescent="0.25">
      <c r="A31" s="48">
        <v>1</v>
      </c>
      <c r="B31" s="256" t="s">
        <v>7</v>
      </c>
      <c r="C31" s="263">
        <f>E31*7+(F31+G31)+H31*6+(I31+J31)+ +K31+L31</f>
        <v>51</v>
      </c>
      <c r="D31" s="178"/>
      <c r="E31" s="63">
        <v>3</v>
      </c>
      <c r="F31" s="50">
        <v>1</v>
      </c>
      <c r="G31" s="50">
        <f t="shared" ref="G31:G45" si="5">E31-F31</f>
        <v>2</v>
      </c>
      <c r="H31" s="50">
        <v>3</v>
      </c>
      <c r="I31" s="50">
        <v>1</v>
      </c>
      <c r="J31" s="50">
        <f>H31-I31</f>
        <v>2</v>
      </c>
      <c r="K31" s="50">
        <v>3</v>
      </c>
      <c r="L31" s="51">
        <v>3</v>
      </c>
    </row>
    <row r="32" spans="1:12" s="52" customFormat="1" ht="15.95" customHeight="1" x14ac:dyDescent="0.25">
      <c r="A32" s="53">
        <v>2</v>
      </c>
      <c r="B32" s="256" t="s">
        <v>3</v>
      </c>
      <c r="C32" s="264">
        <f t="shared" ref="C32:C48" si="6">E32*7+(F32+G32)+H32*6+(I32+J32)+ +K32+L32</f>
        <v>51</v>
      </c>
      <c r="D32" s="179"/>
      <c r="E32" s="63">
        <v>3</v>
      </c>
      <c r="F32" s="50">
        <v>1</v>
      </c>
      <c r="G32" s="50">
        <f t="shared" si="5"/>
        <v>2</v>
      </c>
      <c r="H32" s="50">
        <v>3</v>
      </c>
      <c r="I32" s="50">
        <v>1</v>
      </c>
      <c r="J32" s="50">
        <f>H32-I32</f>
        <v>2</v>
      </c>
      <c r="K32" s="50">
        <v>3</v>
      </c>
      <c r="L32" s="51">
        <v>3</v>
      </c>
    </row>
    <row r="33" spans="1:12" s="52" customFormat="1" ht="15.95" customHeight="1" x14ac:dyDescent="0.25">
      <c r="A33" s="53">
        <v>3</v>
      </c>
      <c r="B33" s="257" t="s">
        <v>8</v>
      </c>
      <c r="C33" s="264">
        <f t="shared" si="6"/>
        <v>51</v>
      </c>
      <c r="D33" s="180"/>
      <c r="E33" s="63">
        <v>3</v>
      </c>
      <c r="F33" s="50">
        <v>1</v>
      </c>
      <c r="G33" s="50">
        <v>2</v>
      </c>
      <c r="H33" s="50">
        <v>3</v>
      </c>
      <c r="I33" s="50">
        <v>1</v>
      </c>
      <c r="J33" s="50">
        <v>2</v>
      </c>
      <c r="K33" s="50">
        <v>3</v>
      </c>
      <c r="L33" s="51">
        <v>3</v>
      </c>
    </row>
    <row r="34" spans="1:12" s="52" customFormat="1" ht="15.95" customHeight="1" x14ac:dyDescent="0.25">
      <c r="A34" s="235">
        <v>4</v>
      </c>
      <c r="B34" s="258" t="s">
        <v>9</v>
      </c>
      <c r="C34" s="265">
        <f t="shared" si="6"/>
        <v>34</v>
      </c>
      <c r="D34" s="238"/>
      <c r="E34" s="251">
        <v>2</v>
      </c>
      <c r="F34" s="252">
        <v>1</v>
      </c>
      <c r="G34" s="253">
        <v>1</v>
      </c>
      <c r="H34" s="252">
        <v>2</v>
      </c>
      <c r="I34" s="252">
        <v>1</v>
      </c>
      <c r="J34" s="253">
        <v>1</v>
      </c>
      <c r="K34" s="252">
        <v>2</v>
      </c>
      <c r="L34" s="254">
        <v>2</v>
      </c>
    </row>
    <row r="35" spans="1:12" s="52" customFormat="1" ht="15.95" customHeight="1" x14ac:dyDescent="0.25">
      <c r="A35" s="53">
        <v>5</v>
      </c>
      <c r="B35" s="257" t="s">
        <v>13</v>
      </c>
      <c r="C35" s="264">
        <f t="shared" si="6"/>
        <v>34</v>
      </c>
      <c r="D35" s="180"/>
      <c r="E35" s="64">
        <v>2</v>
      </c>
      <c r="F35" s="55">
        <v>1</v>
      </c>
      <c r="G35" s="50">
        <f t="shared" si="5"/>
        <v>1</v>
      </c>
      <c r="H35" s="55">
        <v>2</v>
      </c>
      <c r="I35" s="55">
        <v>1</v>
      </c>
      <c r="J35" s="50">
        <f>H35-I35</f>
        <v>1</v>
      </c>
      <c r="K35" s="55">
        <v>2</v>
      </c>
      <c r="L35" s="51">
        <v>2</v>
      </c>
    </row>
    <row r="36" spans="1:12" s="52" customFormat="1" ht="15.95" customHeight="1" x14ac:dyDescent="0.25">
      <c r="A36" s="53">
        <v>6</v>
      </c>
      <c r="B36" s="257" t="s">
        <v>14</v>
      </c>
      <c r="C36" s="264">
        <f t="shared" si="6"/>
        <v>17</v>
      </c>
      <c r="D36" s="180"/>
      <c r="E36" s="64">
        <v>1</v>
      </c>
      <c r="F36" s="55"/>
      <c r="G36" s="50">
        <f t="shared" si="5"/>
        <v>1</v>
      </c>
      <c r="H36" s="55">
        <v>1</v>
      </c>
      <c r="I36" s="55"/>
      <c r="J36" s="50">
        <v>1</v>
      </c>
      <c r="K36" s="55">
        <v>1</v>
      </c>
      <c r="L36" s="51">
        <v>1</v>
      </c>
    </row>
    <row r="37" spans="1:12" s="52" customFormat="1" ht="15.95" customHeight="1" x14ac:dyDescent="0.25">
      <c r="A37" s="53">
        <v>7</v>
      </c>
      <c r="B37" s="257" t="s">
        <v>10</v>
      </c>
      <c r="C37" s="264">
        <f t="shared" si="6"/>
        <v>34</v>
      </c>
      <c r="D37" s="180"/>
      <c r="E37" s="64">
        <v>2</v>
      </c>
      <c r="F37" s="55">
        <v>1</v>
      </c>
      <c r="G37" s="50">
        <f t="shared" si="5"/>
        <v>1</v>
      </c>
      <c r="H37" s="55">
        <v>2</v>
      </c>
      <c r="I37" s="55">
        <v>1</v>
      </c>
      <c r="J37" s="50">
        <f>H37-I37</f>
        <v>1</v>
      </c>
      <c r="K37" s="55">
        <v>2</v>
      </c>
      <c r="L37" s="51">
        <v>2</v>
      </c>
    </row>
    <row r="38" spans="1:12" s="52" customFormat="1" ht="15.95" customHeight="1" x14ac:dyDescent="0.25">
      <c r="A38" s="53">
        <v>8</v>
      </c>
      <c r="B38" s="257" t="s">
        <v>11</v>
      </c>
      <c r="C38" s="264">
        <f t="shared" si="6"/>
        <v>34</v>
      </c>
      <c r="D38" s="180"/>
      <c r="E38" s="64">
        <v>2</v>
      </c>
      <c r="F38" s="55">
        <v>1</v>
      </c>
      <c r="G38" s="50">
        <f t="shared" si="5"/>
        <v>1</v>
      </c>
      <c r="H38" s="55">
        <v>2</v>
      </c>
      <c r="I38" s="55">
        <v>1</v>
      </c>
      <c r="J38" s="50">
        <f>H38-I38</f>
        <v>1</v>
      </c>
      <c r="K38" s="55">
        <v>2</v>
      </c>
      <c r="L38" s="51">
        <v>2</v>
      </c>
    </row>
    <row r="39" spans="1:12" s="52" customFormat="1" ht="15.95" customHeight="1" x14ac:dyDescent="0.25">
      <c r="A39" s="53">
        <v>9</v>
      </c>
      <c r="B39" s="257" t="s">
        <v>4</v>
      </c>
      <c r="C39" s="264">
        <f t="shared" si="6"/>
        <v>34</v>
      </c>
      <c r="D39" s="180"/>
      <c r="E39" s="64">
        <v>2</v>
      </c>
      <c r="F39" s="55">
        <v>1</v>
      </c>
      <c r="G39" s="50">
        <f t="shared" si="5"/>
        <v>1</v>
      </c>
      <c r="H39" s="55">
        <v>2</v>
      </c>
      <c r="I39" s="55">
        <v>1</v>
      </c>
      <c r="J39" s="50">
        <f t="shared" ref="J39:J45" si="7">H39-I39</f>
        <v>1</v>
      </c>
      <c r="K39" s="55">
        <v>2</v>
      </c>
      <c r="L39" s="51">
        <v>2</v>
      </c>
    </row>
    <row r="40" spans="1:12" s="52" customFormat="1" ht="15.95" customHeight="1" x14ac:dyDescent="0.25">
      <c r="A40" s="53">
        <v>10</v>
      </c>
      <c r="B40" s="257" t="s">
        <v>5</v>
      </c>
      <c r="C40" s="264">
        <f t="shared" si="6"/>
        <v>34</v>
      </c>
      <c r="D40" s="180"/>
      <c r="E40" s="64">
        <v>2</v>
      </c>
      <c r="F40" s="55">
        <v>1</v>
      </c>
      <c r="G40" s="50">
        <f t="shared" si="5"/>
        <v>1</v>
      </c>
      <c r="H40" s="55">
        <v>2</v>
      </c>
      <c r="I40" s="55">
        <v>1</v>
      </c>
      <c r="J40" s="50">
        <f t="shared" si="7"/>
        <v>1</v>
      </c>
      <c r="K40" s="55">
        <v>2</v>
      </c>
      <c r="L40" s="51">
        <v>2</v>
      </c>
    </row>
    <row r="41" spans="1:12" s="52" customFormat="1" ht="15.95" customHeight="1" x14ac:dyDescent="0.25">
      <c r="A41" s="53">
        <v>11</v>
      </c>
      <c r="B41" s="257" t="s">
        <v>6</v>
      </c>
      <c r="C41" s="264">
        <f t="shared" si="6"/>
        <v>34</v>
      </c>
      <c r="D41" s="180"/>
      <c r="E41" s="64">
        <v>2</v>
      </c>
      <c r="F41" s="55">
        <v>1</v>
      </c>
      <c r="G41" s="50">
        <f t="shared" si="5"/>
        <v>1</v>
      </c>
      <c r="H41" s="55">
        <v>2</v>
      </c>
      <c r="I41" s="55">
        <v>1</v>
      </c>
      <c r="J41" s="50">
        <f t="shared" si="7"/>
        <v>1</v>
      </c>
      <c r="K41" s="55">
        <v>2</v>
      </c>
      <c r="L41" s="51">
        <v>2</v>
      </c>
    </row>
    <row r="42" spans="1:12" s="52" customFormat="1" ht="15.95" customHeight="1" x14ac:dyDescent="0.25">
      <c r="A42" s="53">
        <v>12</v>
      </c>
      <c r="B42" s="257" t="s">
        <v>36</v>
      </c>
      <c r="C42" s="264">
        <f t="shared" si="6"/>
        <v>34</v>
      </c>
      <c r="D42" s="180"/>
      <c r="E42" s="64">
        <v>2</v>
      </c>
      <c r="F42" s="55">
        <v>1</v>
      </c>
      <c r="G42" s="50">
        <f>E42-F42</f>
        <v>1</v>
      </c>
      <c r="H42" s="55">
        <v>2</v>
      </c>
      <c r="I42" s="55">
        <v>1</v>
      </c>
      <c r="J42" s="50">
        <f>H42-I42</f>
        <v>1</v>
      </c>
      <c r="K42" s="55">
        <v>2</v>
      </c>
      <c r="L42" s="51">
        <v>2</v>
      </c>
    </row>
    <row r="43" spans="1:12" s="52" customFormat="1" ht="15.95" customHeight="1" x14ac:dyDescent="0.25">
      <c r="A43" s="53">
        <v>13</v>
      </c>
      <c r="B43" s="257" t="s">
        <v>37</v>
      </c>
      <c r="C43" s="264">
        <f t="shared" si="6"/>
        <v>34</v>
      </c>
      <c r="D43" s="180"/>
      <c r="E43" s="64">
        <v>2</v>
      </c>
      <c r="F43" s="55">
        <v>1</v>
      </c>
      <c r="G43" s="50">
        <f>E43-F43</f>
        <v>1</v>
      </c>
      <c r="H43" s="55">
        <v>2</v>
      </c>
      <c r="I43" s="55">
        <v>1</v>
      </c>
      <c r="J43" s="50">
        <f>H43-I43</f>
        <v>1</v>
      </c>
      <c r="K43" s="55">
        <v>2</v>
      </c>
      <c r="L43" s="51">
        <v>2</v>
      </c>
    </row>
    <row r="44" spans="1:12" s="52" customFormat="1" ht="15.95" customHeight="1" x14ac:dyDescent="0.25">
      <c r="A44" s="53">
        <v>14</v>
      </c>
      <c r="B44" s="257" t="s">
        <v>12</v>
      </c>
      <c r="C44" s="264">
        <f t="shared" si="6"/>
        <v>34</v>
      </c>
      <c r="D44" s="180"/>
      <c r="E44" s="64">
        <v>2</v>
      </c>
      <c r="F44" s="55">
        <v>1</v>
      </c>
      <c r="G44" s="50">
        <f t="shared" si="5"/>
        <v>1</v>
      </c>
      <c r="H44" s="55">
        <v>2</v>
      </c>
      <c r="I44" s="55">
        <v>1</v>
      </c>
      <c r="J44" s="50">
        <f t="shared" si="7"/>
        <v>1</v>
      </c>
      <c r="K44" s="55">
        <v>2</v>
      </c>
      <c r="L44" s="51">
        <v>2</v>
      </c>
    </row>
    <row r="45" spans="1:12" s="52" customFormat="1" ht="15.95" customHeight="1" x14ac:dyDescent="0.25">
      <c r="A45" s="53">
        <v>15</v>
      </c>
      <c r="B45" s="259" t="s">
        <v>86</v>
      </c>
      <c r="C45" s="264">
        <f t="shared" si="6"/>
        <v>51</v>
      </c>
      <c r="D45" s="180"/>
      <c r="E45" s="65">
        <v>3</v>
      </c>
      <c r="F45" s="58">
        <v>3</v>
      </c>
      <c r="G45" s="59">
        <f t="shared" si="5"/>
        <v>0</v>
      </c>
      <c r="H45" s="58">
        <v>3</v>
      </c>
      <c r="I45" s="58">
        <v>3</v>
      </c>
      <c r="J45" s="58">
        <f t="shared" si="7"/>
        <v>0</v>
      </c>
      <c r="K45" s="58">
        <v>3</v>
      </c>
      <c r="L45" s="51">
        <v>3</v>
      </c>
    </row>
    <row r="46" spans="1:12" ht="15.95" customHeight="1" x14ac:dyDescent="0.25">
      <c r="A46" s="22"/>
      <c r="B46" s="260" t="s">
        <v>21</v>
      </c>
      <c r="C46" s="266"/>
      <c r="D46" s="181"/>
      <c r="E46" s="47"/>
      <c r="F46" s="40"/>
      <c r="G46" s="40"/>
      <c r="H46" s="40"/>
      <c r="I46" s="40"/>
      <c r="J46" s="40"/>
      <c r="K46" s="40"/>
      <c r="L46" s="40"/>
    </row>
    <row r="47" spans="1:12" ht="15.95" customHeight="1" x14ac:dyDescent="0.25">
      <c r="A47" s="22"/>
      <c r="B47" s="261" t="s">
        <v>42</v>
      </c>
      <c r="C47" s="264">
        <f t="shared" si="6"/>
        <v>51</v>
      </c>
      <c r="D47" s="182"/>
      <c r="E47" s="62">
        <v>3</v>
      </c>
      <c r="F47" s="13">
        <v>2</v>
      </c>
      <c r="G47" s="13">
        <v>1</v>
      </c>
      <c r="H47" s="13">
        <v>3</v>
      </c>
      <c r="I47" s="13">
        <v>2</v>
      </c>
      <c r="J47" s="13">
        <v>1</v>
      </c>
      <c r="K47" s="38">
        <v>3</v>
      </c>
      <c r="L47" s="38">
        <v>3</v>
      </c>
    </row>
    <row r="48" spans="1:12" ht="15.95" customHeight="1" thickBot="1" x14ac:dyDescent="0.3">
      <c r="A48" s="23"/>
      <c r="B48" s="262" t="s">
        <v>43</v>
      </c>
      <c r="C48" s="267">
        <f t="shared" si="6"/>
        <v>8</v>
      </c>
      <c r="D48" s="183"/>
      <c r="E48" s="43">
        <v>0</v>
      </c>
      <c r="F48" s="14">
        <v>0</v>
      </c>
      <c r="G48" s="14">
        <v>1</v>
      </c>
      <c r="H48" s="14">
        <v>1</v>
      </c>
      <c r="I48" s="14">
        <v>0</v>
      </c>
      <c r="J48" s="14">
        <v>1</v>
      </c>
      <c r="K48" s="39">
        <v>0</v>
      </c>
      <c r="L48" s="39">
        <v>0</v>
      </c>
    </row>
  </sheetData>
  <mergeCells count="25">
    <mergeCell ref="L7:L8"/>
    <mergeCell ref="L29:L30"/>
    <mergeCell ref="A1:E1"/>
    <mergeCell ref="A7:A8"/>
    <mergeCell ref="B7:B8"/>
    <mergeCell ref="C7:C8"/>
    <mergeCell ref="F7:G7"/>
    <mergeCell ref="A3:L3"/>
    <mergeCell ref="A4:L4"/>
    <mergeCell ref="A5:L5"/>
    <mergeCell ref="H7:H8"/>
    <mergeCell ref="D7:D8"/>
    <mergeCell ref="A2:E2"/>
    <mergeCell ref="A6:K6"/>
    <mergeCell ref="I7:J7"/>
    <mergeCell ref="K7:K8"/>
    <mergeCell ref="A28:K28"/>
    <mergeCell ref="A29:A30"/>
    <mergeCell ref="B29:B30"/>
    <mergeCell ref="C29:C30"/>
    <mergeCell ref="F29:G29"/>
    <mergeCell ref="H29:H30"/>
    <mergeCell ref="I29:J29"/>
    <mergeCell ref="K29:K30"/>
    <mergeCell ref="D29:E30"/>
  </mergeCells>
  <pageMargins left="0.5" right="0.46" top="0.38" bottom="0.41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1.28515625" bestFit="1" customWidth="1"/>
    <col min="3" max="3" width="5.42578125" bestFit="1" customWidth="1"/>
    <col min="4" max="4" width="5.85546875" bestFit="1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8.71093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122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100000000000001" customHeight="1" thickBot="1" x14ac:dyDescent="0.3">
      <c r="A6" s="277" t="s">
        <v>75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148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147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4" si="1">H9-I9</f>
        <v>2</v>
      </c>
      <c r="K9" s="191">
        <v>3</v>
      </c>
      <c r="L9" s="192">
        <f t="shared" ref="L9:L14" si="2">K9-D9</f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3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f t="shared" si="2"/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3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f t="shared" si="2"/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3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f t="shared" si="2"/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3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f>H13-I13</f>
        <v>0</v>
      </c>
      <c r="K13" s="203">
        <v>2</v>
      </c>
      <c r="L13" s="204">
        <f t="shared" si="2"/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3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 t="shared" si="2"/>
        <v>1</v>
      </c>
    </row>
    <row r="15" spans="1:12" ht="18.95" customHeight="1" thickBot="1" x14ac:dyDescent="0.3">
      <c r="A15" s="318"/>
      <c r="B15" s="319"/>
      <c r="C15" s="319">
        <f t="shared" si="3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4">K15-D15</f>
        <v>0</v>
      </c>
    </row>
    <row r="16" spans="1:12" ht="18.95" customHeight="1" x14ac:dyDescent="0.25">
      <c r="A16" s="70">
        <v>7</v>
      </c>
      <c r="B16" s="209" t="s">
        <v>49</v>
      </c>
      <c r="C16" s="194">
        <f t="shared" si="3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4"/>
        <v>2</v>
      </c>
    </row>
    <row r="17" spans="1:12" ht="18.95" customHeight="1" x14ac:dyDescent="0.25">
      <c r="A17" s="41">
        <v>8</v>
      </c>
      <c r="B17" s="212" t="s">
        <v>90</v>
      </c>
      <c r="C17" s="194">
        <f t="shared" si="3"/>
        <v>36</v>
      </c>
      <c r="D17" s="213"/>
      <c r="E17" s="214">
        <v>2</v>
      </c>
      <c r="F17" s="214">
        <v>1</v>
      </c>
      <c r="G17" s="213"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4"/>
        <v>2</v>
      </c>
    </row>
    <row r="18" spans="1:12" ht="18.95" customHeight="1" x14ac:dyDescent="0.25">
      <c r="A18" s="41">
        <v>9</v>
      </c>
      <c r="B18" s="212" t="s">
        <v>12</v>
      </c>
      <c r="C18" s="194">
        <f t="shared" si="3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4"/>
        <v>2</v>
      </c>
    </row>
    <row r="19" spans="1:12" ht="18.95" customHeight="1" thickBot="1" x14ac:dyDescent="0.3">
      <c r="A19" s="71">
        <v>10</v>
      </c>
      <c r="B19" s="216" t="s">
        <v>48</v>
      </c>
      <c r="C19" s="194">
        <f t="shared" si="3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4"/>
        <v>2</v>
      </c>
    </row>
    <row r="20" spans="1:12" ht="18.95" customHeight="1" thickBot="1" x14ac:dyDescent="0.3">
      <c r="A20" s="318"/>
      <c r="B20" s="319"/>
      <c r="C20" s="319">
        <f t="shared" si="3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4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3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4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3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4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3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4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>SUM(D9:D23)</f>
        <v>0</v>
      </c>
      <c r="E24" s="188">
        <f t="shared" ref="E24:J24" si="5">SUM(E9:E23)</f>
        <v>29</v>
      </c>
      <c r="F24" s="188">
        <f t="shared" si="5"/>
        <v>15</v>
      </c>
      <c r="G24" s="188">
        <f t="shared" si="5"/>
        <v>14</v>
      </c>
      <c r="H24" s="188">
        <f t="shared" si="5"/>
        <v>28</v>
      </c>
      <c r="I24" s="188">
        <f t="shared" si="5"/>
        <v>15</v>
      </c>
      <c r="J24" s="188">
        <f t="shared" si="5"/>
        <v>14</v>
      </c>
      <c r="K24" s="188">
        <f>SUM(K9:K23)</f>
        <v>28</v>
      </c>
      <c r="L24" s="188">
        <f>SUM(L9:L23)</f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76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87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88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4" si="6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7">E30*7+(F30+G30)+H30*6+(I30+J30)+ K30+L30</f>
        <v>51</v>
      </c>
      <c r="D30" s="195"/>
      <c r="E30" s="195">
        <v>3</v>
      </c>
      <c r="F30" s="195">
        <v>1</v>
      </c>
      <c r="G30" s="195">
        <f t="shared" si="6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7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7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7"/>
        <v>34</v>
      </c>
      <c r="D33" s="195"/>
      <c r="E33" s="203">
        <v>2</v>
      </c>
      <c r="F33" s="203">
        <v>2</v>
      </c>
      <c r="G33" s="195">
        <f t="shared" si="6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7"/>
        <v>17</v>
      </c>
      <c r="D34" s="206"/>
      <c r="E34" s="207">
        <v>1</v>
      </c>
      <c r="F34" s="207"/>
      <c r="G34" s="206">
        <f t="shared" si="6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7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49</v>
      </c>
      <c r="C36" s="194">
        <f t="shared" si="7"/>
        <v>34</v>
      </c>
      <c r="D36" s="210"/>
      <c r="E36" s="210">
        <v>2</v>
      </c>
      <c r="F36" s="210">
        <v>1</v>
      </c>
      <c r="G36" s="210">
        <f>E36-F36</f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90</v>
      </c>
      <c r="C37" s="194">
        <f t="shared" si="7"/>
        <v>34</v>
      </c>
      <c r="D37" s="213"/>
      <c r="E37" s="214">
        <v>2</v>
      </c>
      <c r="F37" s="214">
        <v>1</v>
      </c>
      <c r="G37" s="213">
        <f>E37-F37</f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12</v>
      </c>
      <c r="C38" s="194">
        <f t="shared" si="7"/>
        <v>34</v>
      </c>
      <c r="D38" s="213"/>
      <c r="E38" s="214">
        <v>2</v>
      </c>
      <c r="F38" s="214">
        <v>1</v>
      </c>
      <c r="G38" s="213">
        <f>E38-F38</f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48</v>
      </c>
      <c r="C39" s="194">
        <f t="shared" si="7"/>
        <v>34</v>
      </c>
      <c r="D39" s="217"/>
      <c r="E39" s="218">
        <v>2</v>
      </c>
      <c r="F39" s="218">
        <v>1</v>
      </c>
      <c r="G39" s="217">
        <f>E39-F39</f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7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7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7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7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45</v>
      </c>
      <c r="B44" s="187">
        <f>C24+C44</f>
        <v>997</v>
      </c>
      <c r="C44" s="188">
        <f>SUM(C29:C43)</f>
        <v>484</v>
      </c>
      <c r="D44" s="188"/>
      <c r="E44" s="188">
        <f>SUM(E29:E43)</f>
        <v>28</v>
      </c>
      <c r="F44" s="188">
        <f t="shared" ref="F44:K44" si="8">SUM(F29:F43)</f>
        <v>15</v>
      </c>
      <c r="G44" s="188">
        <f t="shared" si="8"/>
        <v>14</v>
      </c>
      <c r="H44" s="188">
        <f t="shared" si="8"/>
        <v>29</v>
      </c>
      <c r="I44" s="188">
        <f t="shared" si="8"/>
        <v>15</v>
      </c>
      <c r="J44" s="188">
        <f t="shared" si="8"/>
        <v>14</v>
      </c>
      <c r="K44" s="188">
        <f t="shared" si="8"/>
        <v>28</v>
      </c>
      <c r="L44" s="188">
        <f>SUM(L29:L43)</f>
        <v>28</v>
      </c>
    </row>
  </sheetData>
  <mergeCells count="29">
    <mergeCell ref="A40:L40"/>
    <mergeCell ref="A35:L35"/>
    <mergeCell ref="A20:L20"/>
    <mergeCell ref="A15:L15"/>
    <mergeCell ref="A3:L3"/>
    <mergeCell ref="A4:L4"/>
    <mergeCell ref="A5:L5"/>
    <mergeCell ref="L7:L8"/>
    <mergeCell ref="L27:L28"/>
    <mergeCell ref="B27:B28"/>
    <mergeCell ref="A1:E1"/>
    <mergeCell ref="A2:E2"/>
    <mergeCell ref="A6:K6"/>
    <mergeCell ref="K27:K28"/>
    <mergeCell ref="I7:J7"/>
    <mergeCell ref="K7:K8"/>
    <mergeCell ref="A26:K26"/>
    <mergeCell ref="A27:A28"/>
    <mergeCell ref="I27:J27"/>
    <mergeCell ref="A7:A8"/>
    <mergeCell ref="C27:C28"/>
    <mergeCell ref="D27:E28"/>
    <mergeCell ref="F27:G27"/>
    <mergeCell ref="H27:H28"/>
    <mergeCell ref="B7:B8"/>
    <mergeCell ref="C7:C8"/>
    <mergeCell ref="D7:D8"/>
    <mergeCell ref="F7:G7"/>
    <mergeCell ref="H7:H8"/>
  </mergeCells>
  <pageMargins left="0.7" right="0.41" top="0.46" bottom="0.32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0.7109375" bestFit="1" customWidth="1"/>
    <col min="3" max="3" width="5.42578125" bestFit="1" customWidth="1"/>
    <col min="4" max="4" width="5.42578125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9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121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100000000000001" customHeight="1" thickBot="1" x14ac:dyDescent="0.3">
      <c r="A6" s="277" t="s">
        <v>77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148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147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4" si="1">H9-I9</f>
        <v>2</v>
      </c>
      <c r="K9" s="191">
        <v>3</v>
      </c>
      <c r="L9" s="192">
        <f t="shared" ref="L9:L14" si="2">K9-D9</f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3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f t="shared" si="2"/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3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f t="shared" si="2"/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3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f t="shared" si="2"/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3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f>H13-I13</f>
        <v>0</v>
      </c>
      <c r="K13" s="203">
        <v>2</v>
      </c>
      <c r="L13" s="204">
        <f t="shared" si="2"/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3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 t="shared" si="2"/>
        <v>1</v>
      </c>
    </row>
    <row r="15" spans="1:12" ht="18.95" customHeight="1" thickBot="1" x14ac:dyDescent="0.3">
      <c r="A15" s="318"/>
      <c r="B15" s="319"/>
      <c r="C15" s="319">
        <f t="shared" si="3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4">K15-D15</f>
        <v>0</v>
      </c>
    </row>
    <row r="16" spans="1:12" ht="18.95" customHeight="1" x14ac:dyDescent="0.25">
      <c r="A16" s="70">
        <v>7</v>
      </c>
      <c r="B16" s="209" t="s">
        <v>49</v>
      </c>
      <c r="C16" s="194">
        <f t="shared" si="3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4"/>
        <v>2</v>
      </c>
    </row>
    <row r="17" spans="1:12" ht="18.95" customHeight="1" x14ac:dyDescent="0.25">
      <c r="A17" s="41">
        <v>8</v>
      </c>
      <c r="B17" s="212" t="s">
        <v>47</v>
      </c>
      <c r="C17" s="194">
        <f t="shared" si="3"/>
        <v>36</v>
      </c>
      <c r="D17" s="213"/>
      <c r="E17" s="214">
        <v>2</v>
      </c>
      <c r="F17" s="214">
        <v>1</v>
      </c>
      <c r="G17" s="213"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4"/>
        <v>2</v>
      </c>
    </row>
    <row r="18" spans="1:12" ht="18.95" customHeight="1" x14ac:dyDescent="0.25">
      <c r="A18" s="41">
        <v>9</v>
      </c>
      <c r="B18" s="212" t="s">
        <v>46</v>
      </c>
      <c r="C18" s="194">
        <f t="shared" si="3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4"/>
        <v>2</v>
      </c>
    </row>
    <row r="19" spans="1:12" ht="18.95" customHeight="1" thickBot="1" x14ac:dyDescent="0.3">
      <c r="A19" s="71">
        <v>10</v>
      </c>
      <c r="B19" s="212" t="s">
        <v>12</v>
      </c>
      <c r="C19" s="194">
        <f t="shared" si="3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4"/>
        <v>2</v>
      </c>
    </row>
    <row r="20" spans="1:12" ht="18.95" customHeight="1" thickBot="1" x14ac:dyDescent="0.3">
      <c r="A20" s="318"/>
      <c r="B20" s="319"/>
      <c r="C20" s="319">
        <f t="shared" si="3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4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3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4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3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4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3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4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>SUM(D9:D23)</f>
        <v>0</v>
      </c>
      <c r="E24" s="188">
        <f t="shared" ref="E24:J24" si="5">SUM(E9:E23)</f>
        <v>29</v>
      </c>
      <c r="F24" s="188">
        <f t="shared" si="5"/>
        <v>15</v>
      </c>
      <c r="G24" s="188">
        <f t="shared" si="5"/>
        <v>14</v>
      </c>
      <c r="H24" s="188">
        <f t="shared" si="5"/>
        <v>28</v>
      </c>
      <c r="I24" s="188">
        <f t="shared" si="5"/>
        <v>15</v>
      </c>
      <c r="J24" s="188">
        <f t="shared" si="5"/>
        <v>14</v>
      </c>
      <c r="K24" s="188">
        <f>SUM(K9:K23)</f>
        <v>28</v>
      </c>
      <c r="L24" s="188">
        <f>SUM(L9:L23)</f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78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87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88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4" si="6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7">E30*7+(F30+G30)+H30*6+(I30+J30)+ K30+L30</f>
        <v>51</v>
      </c>
      <c r="D30" s="195"/>
      <c r="E30" s="195">
        <v>3</v>
      </c>
      <c r="F30" s="195">
        <v>1</v>
      </c>
      <c r="G30" s="195">
        <f t="shared" si="6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7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7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7"/>
        <v>34</v>
      </c>
      <c r="D33" s="195"/>
      <c r="E33" s="203">
        <v>2</v>
      </c>
      <c r="F33" s="203">
        <v>2</v>
      </c>
      <c r="G33" s="195">
        <f t="shared" si="6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7"/>
        <v>17</v>
      </c>
      <c r="D34" s="206"/>
      <c r="E34" s="207">
        <v>1</v>
      </c>
      <c r="F34" s="207"/>
      <c r="G34" s="206">
        <f t="shared" si="6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7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49</v>
      </c>
      <c r="C36" s="194">
        <f t="shared" si="7"/>
        <v>34</v>
      </c>
      <c r="D36" s="210"/>
      <c r="E36" s="210">
        <v>2</v>
      </c>
      <c r="F36" s="210">
        <v>1</v>
      </c>
      <c r="G36" s="210">
        <f>E36-F36</f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47</v>
      </c>
      <c r="C37" s="194">
        <f t="shared" si="7"/>
        <v>34</v>
      </c>
      <c r="D37" s="213"/>
      <c r="E37" s="214">
        <v>2</v>
      </c>
      <c r="F37" s="214">
        <v>1</v>
      </c>
      <c r="G37" s="213">
        <f>E37-F37</f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46</v>
      </c>
      <c r="C38" s="194">
        <f t="shared" si="7"/>
        <v>34</v>
      </c>
      <c r="D38" s="213"/>
      <c r="E38" s="214">
        <v>2</v>
      </c>
      <c r="F38" s="214">
        <v>1</v>
      </c>
      <c r="G38" s="213">
        <f>E38-F38</f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2" t="s">
        <v>12</v>
      </c>
      <c r="C39" s="194">
        <f t="shared" si="7"/>
        <v>34</v>
      </c>
      <c r="D39" s="217"/>
      <c r="E39" s="218">
        <v>2</v>
      </c>
      <c r="F39" s="218">
        <v>1</v>
      </c>
      <c r="G39" s="217">
        <f>E39-F39</f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7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7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7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7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45</v>
      </c>
      <c r="B44" s="187">
        <f>C24+C44</f>
        <v>997</v>
      </c>
      <c r="C44" s="188">
        <f>SUM(C29:C43)</f>
        <v>484</v>
      </c>
      <c r="D44" s="188"/>
      <c r="E44" s="188">
        <f>SUM(E29:E43)</f>
        <v>28</v>
      </c>
      <c r="F44" s="188">
        <f t="shared" ref="F44:K44" si="8">SUM(F29:F43)</f>
        <v>15</v>
      </c>
      <c r="G44" s="188">
        <f t="shared" si="8"/>
        <v>14</v>
      </c>
      <c r="H44" s="188">
        <f t="shared" si="8"/>
        <v>29</v>
      </c>
      <c r="I44" s="188">
        <f t="shared" si="8"/>
        <v>15</v>
      </c>
      <c r="J44" s="188">
        <f t="shared" si="8"/>
        <v>14</v>
      </c>
      <c r="K44" s="188">
        <f t="shared" si="8"/>
        <v>28</v>
      </c>
      <c r="L44" s="188">
        <f>SUM(L29:L43)</f>
        <v>28</v>
      </c>
    </row>
  </sheetData>
  <mergeCells count="29">
    <mergeCell ref="A40:L40"/>
    <mergeCell ref="A35:L35"/>
    <mergeCell ref="A20:L20"/>
    <mergeCell ref="A15:L15"/>
    <mergeCell ref="A3:L3"/>
    <mergeCell ref="A4:L4"/>
    <mergeCell ref="A5:L5"/>
    <mergeCell ref="L7:L8"/>
    <mergeCell ref="L27:L28"/>
    <mergeCell ref="B27:B28"/>
    <mergeCell ref="A1:E1"/>
    <mergeCell ref="A2:E2"/>
    <mergeCell ref="A6:K6"/>
    <mergeCell ref="K27:K28"/>
    <mergeCell ref="I7:J7"/>
    <mergeCell ref="K7:K8"/>
    <mergeCell ref="A26:K26"/>
    <mergeCell ref="A27:A28"/>
    <mergeCell ref="I27:J27"/>
    <mergeCell ref="A7:A8"/>
    <mergeCell ref="C27:C28"/>
    <mergeCell ref="D27:E28"/>
    <mergeCell ref="F27:G27"/>
    <mergeCell ref="H27:H28"/>
    <mergeCell ref="B7:B8"/>
    <mergeCell ref="C7:C8"/>
    <mergeCell ref="D7:D8"/>
    <mergeCell ref="F7:G7"/>
    <mergeCell ref="H7:H8"/>
  </mergeCells>
  <pageMargins left="0.7" right="0.46" top="0.46" bottom="0.4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11.28515625" bestFit="1" customWidth="1"/>
    <col min="3" max="3" width="5.42578125" bestFit="1" customWidth="1"/>
    <col min="4" max="4" width="5.85546875" bestFit="1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9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100000000000001" customHeight="1" thickBot="1" x14ac:dyDescent="0.3">
      <c r="A6" s="277" t="s">
        <v>79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7.100000000000001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148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7.100000000000001" customHeight="1" thickBot="1" x14ac:dyDescent="0.3">
      <c r="A8" s="285"/>
      <c r="B8" s="285"/>
      <c r="C8" s="285"/>
      <c r="D8" s="322"/>
      <c r="E8" s="147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4" si="1">H9-I9</f>
        <v>2</v>
      </c>
      <c r="K9" s="191">
        <v>3</v>
      </c>
      <c r="L9" s="192">
        <f t="shared" ref="L9:L14" si="2">K9-D9</f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3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f t="shared" si="2"/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3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f t="shared" si="2"/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3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f t="shared" si="2"/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3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f>H13-I13</f>
        <v>0</v>
      </c>
      <c r="K13" s="203">
        <v>2</v>
      </c>
      <c r="L13" s="204">
        <f t="shared" si="2"/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3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 t="shared" si="2"/>
        <v>1</v>
      </c>
    </row>
    <row r="15" spans="1:12" ht="18.95" customHeight="1" thickBot="1" x14ac:dyDescent="0.3">
      <c r="A15" s="318"/>
      <c r="B15" s="319"/>
      <c r="C15" s="319">
        <f t="shared" si="3"/>
        <v>0</v>
      </c>
      <c r="D15" s="319"/>
      <c r="E15" s="319"/>
      <c r="F15" s="319"/>
      <c r="G15" s="319"/>
      <c r="H15" s="319"/>
      <c r="I15" s="319"/>
      <c r="J15" s="319"/>
      <c r="K15" s="319"/>
      <c r="L15" s="320">
        <f t="shared" ref="L15:L23" si="4">K15-D15</f>
        <v>0</v>
      </c>
    </row>
    <row r="16" spans="1:12" ht="18.95" customHeight="1" x14ac:dyDescent="0.25">
      <c r="A16" s="70">
        <v>7</v>
      </c>
      <c r="B16" s="209" t="s">
        <v>49</v>
      </c>
      <c r="C16" s="194">
        <f t="shared" si="3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>H16-I16</f>
        <v>1</v>
      </c>
      <c r="K16" s="210">
        <v>2</v>
      </c>
      <c r="L16" s="211">
        <f t="shared" si="4"/>
        <v>2</v>
      </c>
    </row>
    <row r="17" spans="1:12" ht="18.95" customHeight="1" x14ac:dyDescent="0.25">
      <c r="A17" s="41">
        <v>8</v>
      </c>
      <c r="B17" s="212" t="s">
        <v>90</v>
      </c>
      <c r="C17" s="194">
        <f t="shared" si="3"/>
        <v>36</v>
      </c>
      <c r="D17" s="213"/>
      <c r="E17" s="214">
        <v>2</v>
      </c>
      <c r="F17" s="214">
        <v>1</v>
      </c>
      <c r="G17" s="213">
        <v>1</v>
      </c>
      <c r="H17" s="214">
        <v>2</v>
      </c>
      <c r="I17" s="214">
        <v>1</v>
      </c>
      <c r="J17" s="213">
        <f>H17-I17</f>
        <v>1</v>
      </c>
      <c r="K17" s="214">
        <v>2</v>
      </c>
      <c r="L17" s="215">
        <f t="shared" si="4"/>
        <v>2</v>
      </c>
    </row>
    <row r="18" spans="1:12" ht="18.95" customHeight="1" x14ac:dyDescent="0.25">
      <c r="A18" s="41">
        <v>9</v>
      </c>
      <c r="B18" s="212" t="s">
        <v>5</v>
      </c>
      <c r="C18" s="194">
        <f t="shared" si="3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>H18-I18</f>
        <v>1</v>
      </c>
      <c r="K18" s="214">
        <v>2</v>
      </c>
      <c r="L18" s="215">
        <f t="shared" si="4"/>
        <v>2</v>
      </c>
    </row>
    <row r="19" spans="1:12" ht="18.95" customHeight="1" thickBot="1" x14ac:dyDescent="0.3">
      <c r="A19" s="71">
        <v>10</v>
      </c>
      <c r="B19" s="216" t="s">
        <v>12</v>
      </c>
      <c r="C19" s="194">
        <f t="shared" si="3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>H19-I19</f>
        <v>1</v>
      </c>
      <c r="K19" s="218">
        <v>2</v>
      </c>
      <c r="L19" s="219">
        <f t="shared" si="4"/>
        <v>2</v>
      </c>
    </row>
    <row r="20" spans="1:12" ht="18.95" customHeight="1" thickBot="1" x14ac:dyDescent="0.3">
      <c r="A20" s="318"/>
      <c r="B20" s="319"/>
      <c r="C20" s="319">
        <f t="shared" si="3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 t="shared" si="4"/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3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 t="shared" si="4"/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3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 t="shared" si="4"/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3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 t="shared" si="4"/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>SUM(D9:D23)</f>
        <v>0</v>
      </c>
      <c r="E24" s="188">
        <f t="shared" ref="E24:J24" si="5">SUM(E9:E23)</f>
        <v>29</v>
      </c>
      <c r="F24" s="188">
        <f t="shared" si="5"/>
        <v>15</v>
      </c>
      <c r="G24" s="188">
        <f t="shared" si="5"/>
        <v>14</v>
      </c>
      <c r="H24" s="188">
        <f t="shared" si="5"/>
        <v>28</v>
      </c>
      <c r="I24" s="188">
        <f t="shared" si="5"/>
        <v>15</v>
      </c>
      <c r="J24" s="188">
        <f t="shared" si="5"/>
        <v>14</v>
      </c>
      <c r="K24" s="188">
        <f>SUM(K9:K23)</f>
        <v>28</v>
      </c>
      <c r="L24" s="188">
        <f>SUM(L9:L23)</f>
        <v>28</v>
      </c>
    </row>
    <row r="25" spans="1:12" ht="17.100000000000001" customHeight="1" x14ac:dyDescent="0.25">
      <c r="A25" s="2"/>
      <c r="B25" s="2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7.100000000000001" customHeight="1" thickBot="1" x14ac:dyDescent="0.3">
      <c r="A26" s="286" t="s">
        <v>80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87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88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4" si="6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7">E30*7+(F30+G30)+H30*6+(I30+J30)+ K30+L30</f>
        <v>51</v>
      </c>
      <c r="D30" s="195"/>
      <c r="E30" s="195">
        <v>3</v>
      </c>
      <c r="F30" s="195">
        <v>1</v>
      </c>
      <c r="G30" s="195">
        <f t="shared" si="6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7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7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7"/>
        <v>34</v>
      </c>
      <c r="D33" s="195"/>
      <c r="E33" s="203">
        <v>2</v>
      </c>
      <c r="F33" s="203">
        <v>2</v>
      </c>
      <c r="G33" s="195">
        <f t="shared" si="6"/>
        <v>0</v>
      </c>
      <c r="H33" s="203">
        <v>2</v>
      </c>
      <c r="I33" s="203">
        <v>2</v>
      </c>
      <c r="J33" s="195">
        <f>H33-I33</f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7"/>
        <v>17</v>
      </c>
      <c r="D34" s="206"/>
      <c r="E34" s="207">
        <v>1</v>
      </c>
      <c r="F34" s="207"/>
      <c r="G34" s="206">
        <f t="shared" si="6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7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49</v>
      </c>
      <c r="C36" s="194">
        <f t="shared" si="7"/>
        <v>34</v>
      </c>
      <c r="D36" s="210"/>
      <c r="E36" s="210">
        <v>2</v>
      </c>
      <c r="F36" s="210">
        <v>1</v>
      </c>
      <c r="G36" s="210">
        <f>E36-F36</f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90</v>
      </c>
      <c r="C37" s="194">
        <f t="shared" si="7"/>
        <v>34</v>
      </c>
      <c r="D37" s="213"/>
      <c r="E37" s="214">
        <v>2</v>
      </c>
      <c r="F37" s="214">
        <v>1</v>
      </c>
      <c r="G37" s="213">
        <f>E37-F37</f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5</v>
      </c>
      <c r="C38" s="194">
        <f t="shared" si="7"/>
        <v>34</v>
      </c>
      <c r="D38" s="213"/>
      <c r="E38" s="214">
        <v>2</v>
      </c>
      <c r="F38" s="214">
        <v>1</v>
      </c>
      <c r="G38" s="213">
        <f>E38-F38</f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12</v>
      </c>
      <c r="C39" s="194">
        <f t="shared" si="7"/>
        <v>34</v>
      </c>
      <c r="D39" s="217"/>
      <c r="E39" s="218">
        <v>2</v>
      </c>
      <c r="F39" s="218">
        <v>1</v>
      </c>
      <c r="G39" s="217">
        <f>E39-F39</f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7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7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7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7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45</v>
      </c>
      <c r="B44" s="187">
        <f>C24+C44</f>
        <v>997</v>
      </c>
      <c r="C44" s="188">
        <f>SUM(C29:C43)</f>
        <v>484</v>
      </c>
      <c r="D44" s="188"/>
      <c r="E44" s="188">
        <f>SUM(E29:E43)</f>
        <v>28</v>
      </c>
      <c r="F44" s="188">
        <f t="shared" ref="F44:K44" si="8">SUM(F29:F43)</f>
        <v>15</v>
      </c>
      <c r="G44" s="188">
        <f t="shared" si="8"/>
        <v>14</v>
      </c>
      <c r="H44" s="188">
        <f t="shared" si="8"/>
        <v>29</v>
      </c>
      <c r="I44" s="188">
        <f t="shared" si="8"/>
        <v>15</v>
      </c>
      <c r="J44" s="188">
        <f t="shared" si="8"/>
        <v>14</v>
      </c>
      <c r="K44" s="188">
        <f t="shared" si="8"/>
        <v>28</v>
      </c>
      <c r="L44" s="188">
        <f>SUM(L29:L43)</f>
        <v>28</v>
      </c>
    </row>
  </sheetData>
  <mergeCells count="29">
    <mergeCell ref="A40:L40"/>
    <mergeCell ref="A35:L35"/>
    <mergeCell ref="A20:L20"/>
    <mergeCell ref="A15:L15"/>
    <mergeCell ref="A3:L3"/>
    <mergeCell ref="A4:L4"/>
    <mergeCell ref="A5:L5"/>
    <mergeCell ref="L7:L8"/>
    <mergeCell ref="L27:L28"/>
    <mergeCell ref="B27:B28"/>
    <mergeCell ref="A1:E1"/>
    <mergeCell ref="A2:E2"/>
    <mergeCell ref="A6:K6"/>
    <mergeCell ref="K27:K28"/>
    <mergeCell ref="I7:J7"/>
    <mergeCell ref="K7:K8"/>
    <mergeCell ref="A26:K26"/>
    <mergeCell ref="A27:A28"/>
    <mergeCell ref="I27:J27"/>
    <mergeCell ref="A7:A8"/>
    <mergeCell ref="C27:C28"/>
    <mergeCell ref="D27:E28"/>
    <mergeCell ref="F27:G27"/>
    <mergeCell ref="H27:H28"/>
    <mergeCell ref="B7:B8"/>
    <mergeCell ref="C7:C8"/>
    <mergeCell ref="D7:D8"/>
    <mergeCell ref="F7:G7"/>
    <mergeCell ref="H7:H8"/>
  </mergeCells>
  <pageMargins left="0.7" right="0.41" top="0.36" bottom="0.32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85" zoomScaleNormal="85" workbookViewId="0">
      <selection activeCell="A5" sqref="A5:L5"/>
    </sheetView>
  </sheetViews>
  <sheetFormatPr defaultRowHeight="15" x14ac:dyDescent="0.25"/>
  <cols>
    <col min="1" max="1" width="5.140625" bestFit="1" customWidth="1"/>
    <col min="2" max="2" width="10" bestFit="1" customWidth="1"/>
    <col min="3" max="3" width="5.42578125" bestFit="1" customWidth="1"/>
    <col min="4" max="4" width="5.85546875" bestFit="1" customWidth="1"/>
    <col min="5" max="5" width="7.42578125" bestFit="1" customWidth="1"/>
    <col min="6" max="6" width="6" customWidth="1"/>
    <col min="7" max="7" width="6.85546875" bestFit="1" customWidth="1"/>
    <col min="8" max="9" width="9.140625" bestFit="1" customWidth="1"/>
    <col min="10" max="10" width="7.42578125" customWidth="1"/>
    <col min="11" max="12" width="9.855468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115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ht="17.25" thickBot="1" x14ac:dyDescent="0.3">
      <c r="A6" s="277" t="s">
        <v>69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</row>
    <row r="7" spans="1:12" ht="15.75" thickBot="1" x14ac:dyDescent="0.3">
      <c r="A7" s="284" t="s">
        <v>16</v>
      </c>
      <c r="B7" s="284" t="s">
        <v>19</v>
      </c>
      <c r="C7" s="278" t="s">
        <v>20</v>
      </c>
      <c r="D7" s="296" t="s">
        <v>67</v>
      </c>
      <c r="E7" s="17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5.75" thickBot="1" x14ac:dyDescent="0.3">
      <c r="A8" s="285"/>
      <c r="B8" s="285"/>
      <c r="C8" s="279"/>
      <c r="D8" s="279"/>
      <c r="E8" s="175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s="52" customFormat="1" ht="15.95" customHeight="1" x14ac:dyDescent="0.25">
      <c r="A9" s="48">
        <v>1</v>
      </c>
      <c r="B9" s="49" t="s">
        <v>7</v>
      </c>
      <c r="C9" s="51">
        <f>D9+E9*7+(F9+G9)+H9*7+(I9+J9)+K9+ L9</f>
        <v>54</v>
      </c>
      <c r="D9" s="178"/>
      <c r="E9" s="63">
        <v>3</v>
      </c>
      <c r="F9" s="50">
        <v>1</v>
      </c>
      <c r="G9" s="50">
        <f t="shared" ref="G9:G15" si="0">E9-F9</f>
        <v>2</v>
      </c>
      <c r="H9" s="50">
        <v>3</v>
      </c>
      <c r="I9" s="50">
        <v>1</v>
      </c>
      <c r="J9" s="50">
        <f t="shared" ref="J9:J23" si="1">H9-I9</f>
        <v>2</v>
      </c>
      <c r="K9" s="50">
        <v>3</v>
      </c>
      <c r="L9" s="51">
        <f>K9-D9</f>
        <v>3</v>
      </c>
    </row>
    <row r="10" spans="1:12" s="52" customFormat="1" ht="15.95" customHeight="1" x14ac:dyDescent="0.25">
      <c r="A10" s="53">
        <v>2</v>
      </c>
      <c r="B10" s="49" t="s">
        <v>3</v>
      </c>
      <c r="C10" s="51">
        <f t="shared" ref="C10:C23" si="2">D10+E10*7+(F10+G10)+H10*7+(I10+J10)+K10+ L10</f>
        <v>54</v>
      </c>
      <c r="D10" s="179"/>
      <c r="E10" s="63">
        <v>3</v>
      </c>
      <c r="F10" s="50">
        <v>1</v>
      </c>
      <c r="G10" s="50">
        <f t="shared" si="0"/>
        <v>2</v>
      </c>
      <c r="H10" s="50">
        <v>3</v>
      </c>
      <c r="I10" s="50">
        <v>1</v>
      </c>
      <c r="J10" s="50">
        <f t="shared" si="1"/>
        <v>2</v>
      </c>
      <c r="K10" s="50">
        <v>3</v>
      </c>
      <c r="L10" s="51">
        <f t="shared" ref="L10:L23" si="3">K10-D10</f>
        <v>3</v>
      </c>
    </row>
    <row r="11" spans="1:12" s="52" customFormat="1" ht="15.95" customHeight="1" x14ac:dyDescent="0.25">
      <c r="A11" s="53">
        <v>3</v>
      </c>
      <c r="B11" s="54" t="s">
        <v>8</v>
      </c>
      <c r="C11" s="51">
        <f t="shared" si="2"/>
        <v>54</v>
      </c>
      <c r="D11" s="180"/>
      <c r="E11" s="169">
        <v>3</v>
      </c>
      <c r="F11" s="169">
        <v>1</v>
      </c>
      <c r="G11" s="170">
        <v>2</v>
      </c>
      <c r="H11" s="169">
        <v>3</v>
      </c>
      <c r="I11" s="169">
        <v>1</v>
      </c>
      <c r="J11" s="170">
        <v>2</v>
      </c>
      <c r="K11" s="169">
        <v>3</v>
      </c>
      <c r="L11" s="51">
        <f t="shared" si="3"/>
        <v>3</v>
      </c>
    </row>
    <row r="12" spans="1:12" s="52" customFormat="1" ht="15.95" customHeight="1" x14ac:dyDescent="0.25">
      <c r="A12" s="235">
        <v>4</v>
      </c>
      <c r="B12" s="236" t="s">
        <v>9</v>
      </c>
      <c r="C12" s="237">
        <f t="shared" si="2"/>
        <v>35</v>
      </c>
      <c r="D12" s="238"/>
      <c r="E12" s="249">
        <v>2</v>
      </c>
      <c r="F12" s="240">
        <v>1</v>
      </c>
      <c r="G12" s="241">
        <v>1</v>
      </c>
      <c r="H12" s="240">
        <v>2</v>
      </c>
      <c r="I12" s="240">
        <v>1</v>
      </c>
      <c r="J12" s="241">
        <v>1</v>
      </c>
      <c r="K12" s="240">
        <v>2</v>
      </c>
      <c r="L12" s="237">
        <v>1</v>
      </c>
    </row>
    <row r="13" spans="1:12" s="52" customFormat="1" ht="15.95" customHeight="1" x14ac:dyDescent="0.25">
      <c r="A13" s="53">
        <v>5</v>
      </c>
      <c r="B13" s="54" t="s">
        <v>13</v>
      </c>
      <c r="C13" s="51">
        <f t="shared" si="2"/>
        <v>36</v>
      </c>
      <c r="D13" s="180"/>
      <c r="E13" s="64">
        <v>2</v>
      </c>
      <c r="F13" s="55">
        <v>1</v>
      </c>
      <c r="G13" s="50">
        <f t="shared" si="0"/>
        <v>1</v>
      </c>
      <c r="H13" s="55">
        <v>2</v>
      </c>
      <c r="I13" s="55">
        <v>1</v>
      </c>
      <c r="J13" s="50">
        <f t="shared" si="1"/>
        <v>1</v>
      </c>
      <c r="K13" s="55">
        <v>2</v>
      </c>
      <c r="L13" s="51">
        <f t="shared" si="3"/>
        <v>2</v>
      </c>
    </row>
    <row r="14" spans="1:12" s="52" customFormat="1" ht="15.95" customHeight="1" x14ac:dyDescent="0.25">
      <c r="A14" s="53">
        <v>6</v>
      </c>
      <c r="B14" s="54" t="s">
        <v>14</v>
      </c>
      <c r="C14" s="51">
        <f t="shared" si="2"/>
        <v>18</v>
      </c>
      <c r="D14" s="180"/>
      <c r="E14" s="64">
        <v>1</v>
      </c>
      <c r="F14" s="55"/>
      <c r="G14" s="50">
        <f t="shared" si="0"/>
        <v>1</v>
      </c>
      <c r="H14" s="55">
        <v>1</v>
      </c>
      <c r="I14" s="55"/>
      <c r="J14" s="50">
        <f t="shared" si="1"/>
        <v>1</v>
      </c>
      <c r="K14" s="55">
        <v>1</v>
      </c>
      <c r="L14" s="51">
        <f t="shared" si="3"/>
        <v>1</v>
      </c>
    </row>
    <row r="15" spans="1:12" s="52" customFormat="1" ht="15.95" customHeight="1" x14ac:dyDescent="0.25">
      <c r="A15" s="53">
        <v>7</v>
      </c>
      <c r="B15" s="54" t="s">
        <v>22</v>
      </c>
      <c r="C15" s="51">
        <f t="shared" si="2"/>
        <v>36</v>
      </c>
      <c r="D15" s="180"/>
      <c r="E15" s="64">
        <v>2</v>
      </c>
      <c r="F15" s="55">
        <v>1</v>
      </c>
      <c r="G15" s="50">
        <f t="shared" si="0"/>
        <v>1</v>
      </c>
      <c r="H15" s="55">
        <v>2</v>
      </c>
      <c r="I15" s="55">
        <v>1</v>
      </c>
      <c r="J15" s="50">
        <f t="shared" si="1"/>
        <v>1</v>
      </c>
      <c r="K15" s="55">
        <v>2</v>
      </c>
      <c r="L15" s="51">
        <f t="shared" si="3"/>
        <v>2</v>
      </c>
    </row>
    <row r="16" spans="1:12" s="52" customFormat="1" ht="15.95" customHeight="1" x14ac:dyDescent="0.25">
      <c r="A16" s="53">
        <v>8</v>
      </c>
      <c r="B16" s="54" t="s">
        <v>11</v>
      </c>
      <c r="C16" s="51">
        <f t="shared" si="2"/>
        <v>36</v>
      </c>
      <c r="D16" s="180"/>
      <c r="E16" s="64">
        <v>2</v>
      </c>
      <c r="F16" s="55">
        <v>1</v>
      </c>
      <c r="G16" s="50">
        <v>1</v>
      </c>
      <c r="H16" s="55">
        <v>2</v>
      </c>
      <c r="I16" s="55">
        <v>1</v>
      </c>
      <c r="J16" s="50">
        <f t="shared" si="1"/>
        <v>1</v>
      </c>
      <c r="K16" s="55">
        <v>2</v>
      </c>
      <c r="L16" s="51">
        <f t="shared" si="3"/>
        <v>2</v>
      </c>
    </row>
    <row r="17" spans="1:12" s="52" customFormat="1" ht="15.95" customHeight="1" x14ac:dyDescent="0.25">
      <c r="A17" s="53">
        <v>9</v>
      </c>
      <c r="B17" s="54" t="s">
        <v>4</v>
      </c>
      <c r="C17" s="51">
        <f t="shared" si="2"/>
        <v>36</v>
      </c>
      <c r="D17" s="180"/>
      <c r="E17" s="64">
        <v>2</v>
      </c>
      <c r="F17" s="55">
        <v>1</v>
      </c>
      <c r="G17" s="50">
        <f t="shared" ref="G17:G23" si="4">E17-F17</f>
        <v>1</v>
      </c>
      <c r="H17" s="55">
        <v>2</v>
      </c>
      <c r="I17" s="55">
        <v>1</v>
      </c>
      <c r="J17" s="50">
        <f t="shared" si="1"/>
        <v>1</v>
      </c>
      <c r="K17" s="55">
        <v>2</v>
      </c>
      <c r="L17" s="51">
        <f t="shared" si="3"/>
        <v>2</v>
      </c>
    </row>
    <row r="18" spans="1:12" s="52" customFormat="1" ht="15.95" customHeight="1" x14ac:dyDescent="0.25">
      <c r="A18" s="53">
        <v>10</v>
      </c>
      <c r="B18" s="54" t="s">
        <v>5</v>
      </c>
      <c r="C18" s="51">
        <f t="shared" si="2"/>
        <v>36</v>
      </c>
      <c r="D18" s="180"/>
      <c r="E18" s="64">
        <v>2</v>
      </c>
      <c r="F18" s="55">
        <v>1</v>
      </c>
      <c r="G18" s="50">
        <f t="shared" si="4"/>
        <v>1</v>
      </c>
      <c r="H18" s="55">
        <v>2</v>
      </c>
      <c r="I18" s="55">
        <v>1</v>
      </c>
      <c r="J18" s="50">
        <f t="shared" si="1"/>
        <v>1</v>
      </c>
      <c r="K18" s="55">
        <v>2</v>
      </c>
      <c r="L18" s="51">
        <f t="shared" si="3"/>
        <v>2</v>
      </c>
    </row>
    <row r="19" spans="1:12" s="52" customFormat="1" ht="15.95" customHeight="1" x14ac:dyDescent="0.25">
      <c r="A19" s="53">
        <v>11</v>
      </c>
      <c r="B19" s="54" t="s">
        <v>6</v>
      </c>
      <c r="C19" s="51">
        <f t="shared" si="2"/>
        <v>36</v>
      </c>
      <c r="D19" s="180"/>
      <c r="E19" s="64">
        <v>2</v>
      </c>
      <c r="F19" s="55">
        <v>1</v>
      </c>
      <c r="G19" s="50">
        <f t="shared" si="4"/>
        <v>1</v>
      </c>
      <c r="H19" s="55">
        <v>2</v>
      </c>
      <c r="I19" s="55">
        <v>1</v>
      </c>
      <c r="J19" s="50">
        <f t="shared" si="1"/>
        <v>1</v>
      </c>
      <c r="K19" s="55">
        <v>2</v>
      </c>
      <c r="L19" s="51">
        <f t="shared" si="3"/>
        <v>2</v>
      </c>
    </row>
    <row r="20" spans="1:12" s="52" customFormat="1" ht="15.95" customHeight="1" x14ac:dyDescent="0.25">
      <c r="A20" s="53">
        <v>12</v>
      </c>
      <c r="B20" s="54" t="s">
        <v>36</v>
      </c>
      <c r="C20" s="51">
        <f t="shared" si="2"/>
        <v>36</v>
      </c>
      <c r="D20" s="180"/>
      <c r="E20" s="64">
        <v>2</v>
      </c>
      <c r="F20" s="55">
        <v>1</v>
      </c>
      <c r="G20" s="50">
        <f>E20-F20</f>
        <v>1</v>
      </c>
      <c r="H20" s="55">
        <v>2</v>
      </c>
      <c r="I20" s="55">
        <v>1</v>
      </c>
      <c r="J20" s="50">
        <f>H20-I20</f>
        <v>1</v>
      </c>
      <c r="K20" s="55">
        <v>2</v>
      </c>
      <c r="L20" s="51">
        <f t="shared" si="3"/>
        <v>2</v>
      </c>
    </row>
    <row r="21" spans="1:12" s="52" customFormat="1" ht="15.95" customHeight="1" x14ac:dyDescent="0.25">
      <c r="A21" s="53">
        <v>13</v>
      </c>
      <c r="B21" s="54" t="s">
        <v>39</v>
      </c>
      <c r="C21" s="51">
        <f t="shared" si="2"/>
        <v>36</v>
      </c>
      <c r="D21" s="180"/>
      <c r="E21" s="64">
        <v>2</v>
      </c>
      <c r="F21" s="55">
        <v>1</v>
      </c>
      <c r="G21" s="50">
        <f>E21-F21</f>
        <v>1</v>
      </c>
      <c r="H21" s="55">
        <v>2</v>
      </c>
      <c r="I21" s="55">
        <v>1</v>
      </c>
      <c r="J21" s="50">
        <f>H21-I21</f>
        <v>1</v>
      </c>
      <c r="K21" s="55">
        <v>2</v>
      </c>
      <c r="L21" s="51">
        <f t="shared" si="3"/>
        <v>2</v>
      </c>
    </row>
    <row r="22" spans="1:12" s="52" customFormat="1" ht="15.95" customHeight="1" x14ac:dyDescent="0.25">
      <c r="A22" s="53">
        <v>14</v>
      </c>
      <c r="B22" s="54" t="s">
        <v>12</v>
      </c>
      <c r="C22" s="51">
        <f t="shared" si="2"/>
        <v>36</v>
      </c>
      <c r="D22" s="180"/>
      <c r="E22" s="64">
        <v>2</v>
      </c>
      <c r="F22" s="55">
        <v>1</v>
      </c>
      <c r="G22" s="50">
        <f t="shared" si="4"/>
        <v>1</v>
      </c>
      <c r="H22" s="55">
        <v>2</v>
      </c>
      <c r="I22" s="55">
        <v>1</v>
      </c>
      <c r="J22" s="50">
        <f t="shared" si="1"/>
        <v>1</v>
      </c>
      <c r="K22" s="55">
        <v>2</v>
      </c>
      <c r="L22" s="51">
        <f t="shared" si="3"/>
        <v>2</v>
      </c>
    </row>
    <row r="23" spans="1:12" s="52" customFormat="1" ht="15.95" customHeight="1" thickBot="1" x14ac:dyDescent="0.3">
      <c r="A23" s="53"/>
      <c r="B23" s="73" t="s">
        <v>86</v>
      </c>
      <c r="C23" s="51">
        <f t="shared" si="2"/>
        <v>54</v>
      </c>
      <c r="D23" s="180"/>
      <c r="E23" s="65">
        <v>3</v>
      </c>
      <c r="F23" s="58">
        <v>3</v>
      </c>
      <c r="G23" s="59">
        <f t="shared" si="4"/>
        <v>0</v>
      </c>
      <c r="H23" s="58">
        <v>3</v>
      </c>
      <c r="I23" s="58">
        <v>3</v>
      </c>
      <c r="J23" s="58">
        <f t="shared" si="1"/>
        <v>0</v>
      </c>
      <c r="K23" s="58">
        <v>3</v>
      </c>
      <c r="L23" s="51">
        <f t="shared" si="3"/>
        <v>3</v>
      </c>
    </row>
    <row r="24" spans="1:12" ht="15.95" customHeight="1" x14ac:dyDescent="0.25">
      <c r="A24" s="22"/>
      <c r="B24" s="11"/>
      <c r="C24" s="66"/>
      <c r="D24" s="181"/>
      <c r="E24" s="47"/>
      <c r="F24" s="40"/>
      <c r="G24" s="40"/>
      <c r="H24" s="40"/>
      <c r="I24" s="40"/>
      <c r="J24" s="40"/>
      <c r="K24" s="40"/>
      <c r="L24" s="66"/>
    </row>
    <row r="25" spans="1:12" ht="15.95" customHeight="1" x14ac:dyDescent="0.25">
      <c r="A25" s="22"/>
      <c r="B25" s="5" t="s">
        <v>42</v>
      </c>
      <c r="C25" s="51">
        <f>D25+E25*7+(F25+G25)+H25*7+(I25+J25)+K25+ L25</f>
        <v>54</v>
      </c>
      <c r="D25" s="182"/>
      <c r="E25" s="62">
        <v>3</v>
      </c>
      <c r="F25" s="13">
        <v>2</v>
      </c>
      <c r="G25" s="13">
        <v>1</v>
      </c>
      <c r="H25" s="13">
        <v>3</v>
      </c>
      <c r="I25" s="13">
        <v>2</v>
      </c>
      <c r="J25" s="13">
        <v>1</v>
      </c>
      <c r="K25" s="38">
        <v>3</v>
      </c>
      <c r="L25" s="38">
        <v>3</v>
      </c>
    </row>
    <row r="26" spans="1:12" ht="15.95" customHeight="1" thickBot="1" x14ac:dyDescent="0.3">
      <c r="A26" s="23"/>
      <c r="B26" s="4" t="s">
        <v>43</v>
      </c>
      <c r="C26" s="184">
        <f>D26+E26*7+(F26+G26)+H26*7+(I26+J26)+K26+ L26</f>
        <v>10</v>
      </c>
      <c r="D26" s="183"/>
      <c r="E26" s="43">
        <v>1</v>
      </c>
      <c r="F26" s="14">
        <v>0</v>
      </c>
      <c r="G26" s="14">
        <v>1</v>
      </c>
      <c r="H26" s="14">
        <v>0</v>
      </c>
      <c r="I26" s="14">
        <v>0</v>
      </c>
      <c r="J26" s="14">
        <v>1</v>
      </c>
      <c r="K26" s="39">
        <v>0</v>
      </c>
      <c r="L26" s="39">
        <v>1</v>
      </c>
    </row>
    <row r="27" spans="1:12" x14ac:dyDescent="0.25">
      <c r="A27" s="2"/>
      <c r="B27" s="2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7.25" thickBot="1" x14ac:dyDescent="0.3">
      <c r="A28" s="286" t="s">
        <v>70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</row>
    <row r="29" spans="1:12" ht="15.75" thickBot="1" x14ac:dyDescent="0.3">
      <c r="A29" s="287" t="s">
        <v>16</v>
      </c>
      <c r="B29" s="284" t="s">
        <v>19</v>
      </c>
      <c r="C29" s="282" t="s">
        <v>23</v>
      </c>
      <c r="D29" s="297" t="s">
        <v>28</v>
      </c>
      <c r="E29" s="298"/>
      <c r="F29" s="280" t="s">
        <v>29</v>
      </c>
      <c r="G29" s="281"/>
      <c r="H29" s="289" t="s">
        <v>31</v>
      </c>
      <c r="I29" s="280" t="s">
        <v>30</v>
      </c>
      <c r="J29" s="281"/>
      <c r="K29" s="282" t="s">
        <v>84</v>
      </c>
      <c r="L29" s="282" t="s">
        <v>85</v>
      </c>
    </row>
    <row r="30" spans="1:12" ht="15.75" thickBot="1" x14ac:dyDescent="0.3">
      <c r="A30" s="288"/>
      <c r="B30" s="285"/>
      <c r="C30" s="283"/>
      <c r="D30" s="299"/>
      <c r="E30" s="300"/>
      <c r="F30" s="3" t="s">
        <v>25</v>
      </c>
      <c r="G30" s="3" t="s">
        <v>26</v>
      </c>
      <c r="H30" s="290"/>
      <c r="I30" s="3" t="s">
        <v>25</v>
      </c>
      <c r="J30" s="3" t="s">
        <v>32</v>
      </c>
      <c r="K30" s="283"/>
      <c r="L30" s="283"/>
    </row>
    <row r="31" spans="1:12" ht="15.95" customHeight="1" x14ac:dyDescent="0.25">
      <c r="A31" s="60">
        <v>1</v>
      </c>
      <c r="B31" s="268" t="s">
        <v>7</v>
      </c>
      <c r="C31" s="271">
        <f>E31*7+(F31+G31)+H31*6+(I31+J31)+ +K31+L31</f>
        <v>51</v>
      </c>
      <c r="D31" s="153"/>
      <c r="E31" s="158">
        <v>3</v>
      </c>
      <c r="F31" s="9">
        <v>1</v>
      </c>
      <c r="G31" s="10">
        <f t="shared" ref="G31:G45" si="5">E31-F31</f>
        <v>2</v>
      </c>
      <c r="H31" s="9">
        <v>3</v>
      </c>
      <c r="I31" s="9">
        <v>1</v>
      </c>
      <c r="J31" s="10">
        <f>H31-I31</f>
        <v>2</v>
      </c>
      <c r="K31" s="33">
        <v>3</v>
      </c>
      <c r="L31" s="33">
        <v>3</v>
      </c>
    </row>
    <row r="32" spans="1:12" ht="15.95" customHeight="1" x14ac:dyDescent="0.25">
      <c r="A32" s="44">
        <v>2</v>
      </c>
      <c r="B32" s="45" t="s">
        <v>3</v>
      </c>
      <c r="C32" s="272">
        <f t="shared" ref="C32:C48" si="6">E32*7+(F32+G32)+H32*6+(I32+J32)+ +K32+L32</f>
        <v>51</v>
      </c>
      <c r="D32" s="154"/>
      <c r="E32" s="159">
        <v>3</v>
      </c>
      <c r="F32" s="10">
        <v>1</v>
      </c>
      <c r="G32" s="10">
        <f t="shared" si="5"/>
        <v>2</v>
      </c>
      <c r="H32" s="10">
        <v>3</v>
      </c>
      <c r="I32" s="10">
        <v>1</v>
      </c>
      <c r="J32" s="10">
        <f>H32-I32</f>
        <v>2</v>
      </c>
      <c r="K32" s="34">
        <v>3</v>
      </c>
      <c r="L32" s="34">
        <v>3</v>
      </c>
    </row>
    <row r="33" spans="1:12" ht="15.95" customHeight="1" x14ac:dyDescent="0.25">
      <c r="A33" s="44">
        <v>3</v>
      </c>
      <c r="B33" s="45" t="s">
        <v>8</v>
      </c>
      <c r="C33" s="272">
        <f t="shared" si="6"/>
        <v>51</v>
      </c>
      <c r="D33" s="166"/>
      <c r="E33" s="159">
        <v>3</v>
      </c>
      <c r="F33" s="169">
        <v>1</v>
      </c>
      <c r="G33" s="170">
        <v>2</v>
      </c>
      <c r="H33" s="169">
        <v>3</v>
      </c>
      <c r="I33" s="169">
        <v>1</v>
      </c>
      <c r="J33" s="170">
        <v>2</v>
      </c>
      <c r="K33" s="171">
        <v>3</v>
      </c>
      <c r="L33" s="171">
        <v>3</v>
      </c>
    </row>
    <row r="34" spans="1:12" ht="15.95" customHeight="1" x14ac:dyDescent="0.25">
      <c r="A34" s="235">
        <v>4</v>
      </c>
      <c r="B34" s="258" t="s">
        <v>9</v>
      </c>
      <c r="C34" s="265">
        <f t="shared" si="6"/>
        <v>17</v>
      </c>
      <c r="D34" s="238"/>
      <c r="E34" s="249">
        <v>1</v>
      </c>
      <c r="F34" s="240">
        <v>0</v>
      </c>
      <c r="G34" s="241">
        <v>1</v>
      </c>
      <c r="H34" s="240">
        <v>1</v>
      </c>
      <c r="I34" s="240">
        <v>0</v>
      </c>
      <c r="J34" s="241">
        <v>1</v>
      </c>
      <c r="K34" s="240">
        <v>1</v>
      </c>
      <c r="L34" s="237">
        <v>1</v>
      </c>
    </row>
    <row r="35" spans="1:12" ht="15.95" customHeight="1" x14ac:dyDescent="0.25">
      <c r="A35" s="44">
        <v>5</v>
      </c>
      <c r="B35" s="45" t="s">
        <v>13</v>
      </c>
      <c r="C35" s="272">
        <f t="shared" si="6"/>
        <v>34</v>
      </c>
      <c r="D35" s="155"/>
      <c r="E35" s="159">
        <v>2</v>
      </c>
      <c r="F35" s="10">
        <v>1</v>
      </c>
      <c r="G35" s="10">
        <f t="shared" si="5"/>
        <v>1</v>
      </c>
      <c r="H35" s="10">
        <v>2</v>
      </c>
      <c r="I35" s="10">
        <v>1</v>
      </c>
      <c r="J35" s="10">
        <f>H35-I35</f>
        <v>1</v>
      </c>
      <c r="K35" s="34">
        <v>2</v>
      </c>
      <c r="L35" s="34">
        <v>2</v>
      </c>
    </row>
    <row r="36" spans="1:12" ht="15.95" customHeight="1" x14ac:dyDescent="0.25">
      <c r="A36" s="44">
        <v>6</v>
      </c>
      <c r="B36" s="45" t="s">
        <v>14</v>
      </c>
      <c r="C36" s="272">
        <f t="shared" si="6"/>
        <v>17</v>
      </c>
      <c r="D36" s="155"/>
      <c r="E36" s="159">
        <v>1</v>
      </c>
      <c r="F36" s="10"/>
      <c r="G36" s="10">
        <f t="shared" si="5"/>
        <v>1</v>
      </c>
      <c r="H36" s="10">
        <v>1</v>
      </c>
      <c r="I36" s="10"/>
      <c r="J36" s="10">
        <v>1</v>
      </c>
      <c r="K36" s="34">
        <v>1</v>
      </c>
      <c r="L36" s="34">
        <v>1</v>
      </c>
    </row>
    <row r="37" spans="1:12" ht="15.95" customHeight="1" x14ac:dyDescent="0.25">
      <c r="A37" s="44">
        <v>7</v>
      </c>
      <c r="B37" s="45" t="s">
        <v>10</v>
      </c>
      <c r="C37" s="272">
        <f t="shared" si="6"/>
        <v>34</v>
      </c>
      <c r="D37" s="155"/>
      <c r="E37" s="159">
        <v>2</v>
      </c>
      <c r="F37" s="10">
        <v>1</v>
      </c>
      <c r="G37" s="10">
        <f t="shared" si="5"/>
        <v>1</v>
      </c>
      <c r="H37" s="10">
        <v>2</v>
      </c>
      <c r="I37" s="10">
        <v>1</v>
      </c>
      <c r="J37" s="10">
        <f>H37-I37</f>
        <v>1</v>
      </c>
      <c r="K37" s="34">
        <v>2</v>
      </c>
      <c r="L37" s="34">
        <v>2</v>
      </c>
    </row>
    <row r="38" spans="1:12" ht="15.95" customHeight="1" x14ac:dyDescent="0.25">
      <c r="A38" s="44">
        <v>8</v>
      </c>
      <c r="B38" s="45" t="s">
        <v>11</v>
      </c>
      <c r="C38" s="272">
        <f t="shared" si="6"/>
        <v>34</v>
      </c>
      <c r="D38" s="155"/>
      <c r="E38" s="159">
        <v>2</v>
      </c>
      <c r="F38" s="10">
        <v>1</v>
      </c>
      <c r="G38" s="10">
        <f t="shared" si="5"/>
        <v>1</v>
      </c>
      <c r="H38" s="10">
        <v>2</v>
      </c>
      <c r="I38" s="10">
        <v>1</v>
      </c>
      <c r="J38" s="10">
        <f>H38-I38</f>
        <v>1</v>
      </c>
      <c r="K38" s="34">
        <v>2</v>
      </c>
      <c r="L38" s="34">
        <v>2</v>
      </c>
    </row>
    <row r="39" spans="1:12" ht="15.95" customHeight="1" x14ac:dyDescent="0.25">
      <c r="A39" s="44">
        <v>9</v>
      </c>
      <c r="B39" s="45" t="s">
        <v>4</v>
      </c>
      <c r="C39" s="272">
        <f t="shared" si="6"/>
        <v>34</v>
      </c>
      <c r="D39" s="155"/>
      <c r="E39" s="159">
        <v>2</v>
      </c>
      <c r="F39" s="10">
        <v>1</v>
      </c>
      <c r="G39" s="10">
        <f t="shared" si="5"/>
        <v>1</v>
      </c>
      <c r="H39" s="10">
        <v>2</v>
      </c>
      <c r="I39" s="10">
        <v>1</v>
      </c>
      <c r="J39" s="10">
        <f t="shared" ref="J39:J45" si="7">H39-I39</f>
        <v>1</v>
      </c>
      <c r="K39" s="34">
        <v>2</v>
      </c>
      <c r="L39" s="34">
        <v>2</v>
      </c>
    </row>
    <row r="40" spans="1:12" ht="15.95" customHeight="1" x14ac:dyDescent="0.25">
      <c r="A40" s="44">
        <v>10</v>
      </c>
      <c r="B40" s="45" t="s">
        <v>5</v>
      </c>
      <c r="C40" s="272">
        <f t="shared" si="6"/>
        <v>34</v>
      </c>
      <c r="D40" s="155"/>
      <c r="E40" s="159">
        <v>2</v>
      </c>
      <c r="F40" s="10">
        <v>1</v>
      </c>
      <c r="G40" s="10">
        <f t="shared" si="5"/>
        <v>1</v>
      </c>
      <c r="H40" s="10">
        <v>2</v>
      </c>
      <c r="I40" s="10">
        <v>1</v>
      </c>
      <c r="J40" s="10">
        <f t="shared" si="7"/>
        <v>1</v>
      </c>
      <c r="K40" s="34">
        <v>2</v>
      </c>
      <c r="L40" s="34">
        <v>2</v>
      </c>
    </row>
    <row r="41" spans="1:12" ht="15.95" customHeight="1" x14ac:dyDescent="0.25">
      <c r="A41" s="44">
        <v>11</v>
      </c>
      <c r="B41" s="45" t="s">
        <v>6</v>
      </c>
      <c r="C41" s="272">
        <f t="shared" si="6"/>
        <v>34</v>
      </c>
      <c r="D41" s="155"/>
      <c r="E41" s="159">
        <v>2</v>
      </c>
      <c r="F41" s="10">
        <v>1</v>
      </c>
      <c r="G41" s="10">
        <f t="shared" si="5"/>
        <v>1</v>
      </c>
      <c r="H41" s="10">
        <v>2</v>
      </c>
      <c r="I41" s="10">
        <v>1</v>
      </c>
      <c r="J41" s="10">
        <f t="shared" si="7"/>
        <v>1</v>
      </c>
      <c r="K41" s="34">
        <v>2</v>
      </c>
      <c r="L41" s="34">
        <v>2</v>
      </c>
    </row>
    <row r="42" spans="1:12" ht="15.95" customHeight="1" x14ac:dyDescent="0.25">
      <c r="A42" s="44">
        <v>12</v>
      </c>
      <c r="B42" s="45" t="s">
        <v>36</v>
      </c>
      <c r="C42" s="272">
        <f t="shared" si="6"/>
        <v>34</v>
      </c>
      <c r="D42" s="155"/>
      <c r="E42" s="159">
        <v>2</v>
      </c>
      <c r="F42" s="10">
        <v>1</v>
      </c>
      <c r="G42" s="10">
        <f>E42-F42</f>
        <v>1</v>
      </c>
      <c r="H42" s="10">
        <v>2</v>
      </c>
      <c r="I42" s="10">
        <v>1</v>
      </c>
      <c r="J42" s="10">
        <f>H42-I42</f>
        <v>1</v>
      </c>
      <c r="K42" s="34">
        <v>2</v>
      </c>
      <c r="L42" s="34">
        <v>2</v>
      </c>
    </row>
    <row r="43" spans="1:12" ht="15.95" customHeight="1" x14ac:dyDescent="0.25">
      <c r="A43" s="44">
        <v>13</v>
      </c>
      <c r="B43" s="269" t="s">
        <v>37</v>
      </c>
      <c r="C43" s="272">
        <f t="shared" si="6"/>
        <v>34</v>
      </c>
      <c r="D43" s="155"/>
      <c r="E43" s="160">
        <v>2</v>
      </c>
      <c r="F43" s="30">
        <v>1</v>
      </c>
      <c r="G43" s="30">
        <f>E43-F43</f>
        <v>1</v>
      </c>
      <c r="H43" s="30">
        <v>2</v>
      </c>
      <c r="I43" s="30">
        <v>1</v>
      </c>
      <c r="J43" s="30">
        <f>H43-I43</f>
        <v>1</v>
      </c>
      <c r="K43" s="35">
        <v>2</v>
      </c>
      <c r="L43" s="35">
        <v>2</v>
      </c>
    </row>
    <row r="44" spans="1:12" ht="15.95" customHeight="1" x14ac:dyDescent="0.25">
      <c r="A44" s="44">
        <v>14</v>
      </c>
      <c r="B44" s="45" t="s">
        <v>12</v>
      </c>
      <c r="C44" s="272">
        <f t="shared" si="6"/>
        <v>34</v>
      </c>
      <c r="D44" s="155"/>
      <c r="E44" s="159">
        <v>2</v>
      </c>
      <c r="F44" s="10">
        <v>1</v>
      </c>
      <c r="G44" s="10">
        <f t="shared" si="5"/>
        <v>1</v>
      </c>
      <c r="H44" s="10">
        <v>2</v>
      </c>
      <c r="I44" s="10">
        <v>1</v>
      </c>
      <c r="J44" s="10">
        <f t="shared" si="7"/>
        <v>1</v>
      </c>
      <c r="K44" s="34">
        <v>2</v>
      </c>
      <c r="L44" s="34">
        <v>2</v>
      </c>
    </row>
    <row r="45" spans="1:12" ht="15.95" customHeight="1" thickBot="1" x14ac:dyDescent="0.3">
      <c r="A45" s="44">
        <v>15</v>
      </c>
      <c r="B45" s="270" t="s">
        <v>86</v>
      </c>
      <c r="C45" s="272">
        <f t="shared" si="6"/>
        <v>51</v>
      </c>
      <c r="D45" s="156"/>
      <c r="E45" s="159">
        <v>3</v>
      </c>
      <c r="F45" s="10">
        <v>3</v>
      </c>
      <c r="G45" s="10">
        <f t="shared" si="5"/>
        <v>0</v>
      </c>
      <c r="H45" s="10">
        <v>3</v>
      </c>
      <c r="I45" s="10">
        <v>3</v>
      </c>
      <c r="J45" s="10">
        <f t="shared" si="7"/>
        <v>0</v>
      </c>
      <c r="K45" s="34">
        <v>3</v>
      </c>
      <c r="L45" s="34">
        <v>3</v>
      </c>
    </row>
    <row r="46" spans="1:12" ht="15.95" customHeight="1" x14ac:dyDescent="0.25">
      <c r="A46" s="45"/>
      <c r="B46" s="260" t="s">
        <v>21</v>
      </c>
      <c r="C46" s="272"/>
      <c r="D46" s="157"/>
      <c r="E46" s="161"/>
      <c r="F46" s="12"/>
      <c r="G46" s="12"/>
      <c r="H46" s="12"/>
      <c r="I46" s="12"/>
      <c r="J46" s="12"/>
      <c r="K46" s="36"/>
      <c r="L46" s="36"/>
    </row>
    <row r="47" spans="1:12" ht="15.95" customHeight="1" x14ac:dyDescent="0.25">
      <c r="A47" s="45"/>
      <c r="B47" s="261" t="s">
        <v>42</v>
      </c>
      <c r="C47" s="272">
        <f t="shared" si="6"/>
        <v>48</v>
      </c>
      <c r="D47" s="151"/>
      <c r="E47" s="167">
        <v>3</v>
      </c>
      <c r="F47" s="13">
        <v>2</v>
      </c>
      <c r="G47" s="13">
        <v>1</v>
      </c>
      <c r="H47" s="13">
        <v>3</v>
      </c>
      <c r="I47" s="13">
        <v>2</v>
      </c>
      <c r="J47" s="13">
        <v>1</v>
      </c>
      <c r="K47" s="38">
        <v>3</v>
      </c>
      <c r="L47" s="38"/>
    </row>
    <row r="48" spans="1:12" ht="15.95" customHeight="1" thickBot="1" x14ac:dyDescent="0.3">
      <c r="A48" s="61"/>
      <c r="B48" s="262" t="s">
        <v>43</v>
      </c>
      <c r="C48" s="273">
        <f t="shared" si="6"/>
        <v>25</v>
      </c>
      <c r="D48" s="152"/>
      <c r="E48" s="168">
        <v>1</v>
      </c>
      <c r="F48" s="14">
        <v>1</v>
      </c>
      <c r="G48" s="14">
        <v>1</v>
      </c>
      <c r="H48" s="14">
        <v>2</v>
      </c>
      <c r="I48" s="14">
        <v>1</v>
      </c>
      <c r="J48" s="14">
        <v>1</v>
      </c>
      <c r="K48" s="39">
        <v>1</v>
      </c>
      <c r="L48" s="39">
        <v>1</v>
      </c>
    </row>
  </sheetData>
  <mergeCells count="25">
    <mergeCell ref="A1:E1"/>
    <mergeCell ref="A2:E2"/>
    <mergeCell ref="A6:K6"/>
    <mergeCell ref="A3:L3"/>
    <mergeCell ref="A4:L4"/>
    <mergeCell ref="A5:L5"/>
    <mergeCell ref="K29:K30"/>
    <mergeCell ref="I7:J7"/>
    <mergeCell ref="K7:K8"/>
    <mergeCell ref="A28:K28"/>
    <mergeCell ref="A29:A30"/>
    <mergeCell ref="L7:L8"/>
    <mergeCell ref="L29:L30"/>
    <mergeCell ref="I29:J29"/>
    <mergeCell ref="A7:A8"/>
    <mergeCell ref="B29:B30"/>
    <mergeCell ref="C29:C30"/>
    <mergeCell ref="D29:E30"/>
    <mergeCell ref="F29:G29"/>
    <mergeCell ref="H29:H30"/>
    <mergeCell ref="B7:B8"/>
    <mergeCell ref="C7:C8"/>
    <mergeCell ref="D7:D8"/>
    <mergeCell ref="F7:G7"/>
    <mergeCell ref="H7:H8"/>
  </mergeCells>
  <pageMargins left="0.7" right="0.43" top="0.39" bottom="0.61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6"/>
  <sheetViews>
    <sheetView zoomScale="85" zoomScaleNormal="85" workbookViewId="0">
      <selection activeCell="A4" sqref="A4:I4"/>
    </sheetView>
  </sheetViews>
  <sheetFormatPr defaultRowHeight="15" x14ac:dyDescent="0.25"/>
  <cols>
    <col min="1" max="1" width="8.28515625" customWidth="1"/>
    <col min="2" max="2" width="12.85546875" customWidth="1"/>
    <col min="3" max="3" width="10.28515625" style="1" customWidth="1"/>
    <col min="4" max="4" width="9.5703125" style="1" customWidth="1"/>
    <col min="5" max="5" width="10.5703125" style="1" customWidth="1"/>
    <col min="6" max="6" width="15.85546875" style="1" bestFit="1" customWidth="1"/>
    <col min="7" max="9" width="8.140625" style="1" customWidth="1"/>
  </cols>
  <sheetData>
    <row r="1" spans="1:11" x14ac:dyDescent="0.25">
      <c r="A1" s="291" t="s">
        <v>91</v>
      </c>
      <c r="B1" s="291"/>
      <c r="C1" s="291"/>
      <c r="D1" s="291"/>
    </row>
    <row r="2" spans="1:11" s="27" customFormat="1" x14ac:dyDescent="0.25">
      <c r="A2" s="293" t="s">
        <v>18</v>
      </c>
      <c r="B2" s="293"/>
      <c r="C2" s="293"/>
      <c r="D2" s="293"/>
    </row>
    <row r="3" spans="1:11" s="27" customFormat="1" ht="31.5" customHeight="1" x14ac:dyDescent="0.25">
      <c r="A3" s="311" t="s">
        <v>92</v>
      </c>
      <c r="B3" s="311"/>
      <c r="C3" s="311"/>
      <c r="D3" s="311"/>
      <c r="E3" s="311"/>
      <c r="F3" s="311"/>
      <c r="G3" s="311"/>
      <c r="H3" s="311"/>
      <c r="I3" s="311"/>
      <c r="J3" s="28"/>
      <c r="K3" s="28"/>
    </row>
    <row r="4" spans="1:11" ht="31.5" customHeight="1" thickBot="1" x14ac:dyDescent="0.3">
      <c r="A4" s="310" t="s">
        <v>116</v>
      </c>
      <c r="B4" s="310"/>
      <c r="C4" s="310"/>
      <c r="D4" s="310"/>
      <c r="E4" s="310"/>
      <c r="F4" s="310"/>
      <c r="G4" s="310"/>
      <c r="H4" s="310"/>
      <c r="I4" s="310"/>
      <c r="J4" s="24"/>
      <c r="K4" s="24"/>
    </row>
    <row r="5" spans="1:11" ht="18.75" customHeight="1" x14ac:dyDescent="0.25">
      <c r="A5" s="303" t="s">
        <v>16</v>
      </c>
      <c r="B5" s="305" t="s">
        <v>17</v>
      </c>
      <c r="C5" s="305" t="s">
        <v>0</v>
      </c>
      <c r="D5" s="305" t="s">
        <v>1</v>
      </c>
      <c r="E5" s="305" t="s">
        <v>2</v>
      </c>
      <c r="F5" s="307" t="s">
        <v>54</v>
      </c>
      <c r="G5" s="308"/>
      <c r="H5" s="308"/>
      <c r="I5" s="309"/>
    </row>
    <row r="6" spans="1:11" ht="24" customHeight="1" thickBot="1" x14ac:dyDescent="0.3">
      <c r="A6" s="304"/>
      <c r="B6" s="306"/>
      <c r="C6" s="306"/>
      <c r="D6" s="306"/>
      <c r="E6" s="306"/>
      <c r="F6" s="15" t="s">
        <v>97</v>
      </c>
      <c r="G6" s="15" t="s">
        <v>81</v>
      </c>
      <c r="H6" s="31"/>
      <c r="I6" s="16"/>
    </row>
    <row r="7" spans="1:11" s="21" customFormat="1" ht="29.25" customHeight="1" x14ac:dyDescent="0.2">
      <c r="A7" s="84">
        <v>1</v>
      </c>
      <c r="B7" s="94" t="s">
        <v>7</v>
      </c>
      <c r="C7" s="85">
        <f>'K10'!C9</f>
        <v>54</v>
      </c>
      <c r="D7" s="85">
        <f>'K10'!C31</f>
        <v>51</v>
      </c>
      <c r="E7" s="86">
        <f t="shared" ref="E7:E25" si="0">C7+D7</f>
        <v>105</v>
      </c>
      <c r="F7" s="85"/>
      <c r="G7" s="85">
        <v>35</v>
      </c>
      <c r="H7" s="87"/>
      <c r="I7" s="88"/>
    </row>
    <row r="8" spans="1:11" s="21" customFormat="1" ht="29.25" customHeight="1" x14ac:dyDescent="0.2">
      <c r="A8" s="79">
        <v>2</v>
      </c>
      <c r="B8" s="95" t="s">
        <v>3</v>
      </c>
      <c r="C8" s="75">
        <f>'K10'!C10</f>
        <v>54</v>
      </c>
      <c r="D8" s="75">
        <f>'K10'!C32</f>
        <v>51</v>
      </c>
      <c r="E8" s="80">
        <f t="shared" si="0"/>
        <v>105</v>
      </c>
      <c r="F8" s="81">
        <v>35</v>
      </c>
      <c r="G8" s="81">
        <v>35</v>
      </c>
      <c r="H8" s="82"/>
      <c r="I8" s="83"/>
    </row>
    <row r="9" spans="1:11" s="21" customFormat="1" ht="29.25" customHeight="1" x14ac:dyDescent="0.2">
      <c r="A9" s="74">
        <v>3</v>
      </c>
      <c r="B9" s="96" t="s">
        <v>8</v>
      </c>
      <c r="C9" s="75">
        <f>'K10'!C11</f>
        <v>54</v>
      </c>
      <c r="D9" s="75">
        <f>'K10'!C33</f>
        <v>51</v>
      </c>
      <c r="E9" s="76">
        <f t="shared" si="0"/>
        <v>105</v>
      </c>
      <c r="F9" s="75"/>
      <c r="G9" s="75"/>
      <c r="H9" s="77"/>
      <c r="I9" s="78"/>
    </row>
    <row r="10" spans="1:11" s="21" customFormat="1" ht="29.25" customHeight="1" x14ac:dyDescent="0.2">
      <c r="A10" s="74">
        <v>4</v>
      </c>
      <c r="B10" s="96" t="s">
        <v>9</v>
      </c>
      <c r="C10" s="75">
        <v>27</v>
      </c>
      <c r="D10" s="75">
        <v>25</v>
      </c>
      <c r="E10" s="76">
        <f t="shared" si="0"/>
        <v>52</v>
      </c>
      <c r="F10" s="75"/>
      <c r="G10" s="75"/>
      <c r="H10" s="77"/>
      <c r="I10" s="78"/>
    </row>
    <row r="11" spans="1:11" s="21" customFormat="1" ht="29.25" customHeight="1" x14ac:dyDescent="0.2">
      <c r="A11" s="74">
        <v>5</v>
      </c>
      <c r="B11" s="96" t="s">
        <v>13</v>
      </c>
      <c r="C11" s="75">
        <f>'K10'!C13</f>
        <v>36</v>
      </c>
      <c r="D11" s="75">
        <f>'K10'!C35</f>
        <v>34</v>
      </c>
      <c r="E11" s="76">
        <f t="shared" si="0"/>
        <v>70</v>
      </c>
      <c r="F11" s="75"/>
      <c r="G11" s="75"/>
      <c r="H11" s="77"/>
      <c r="I11" s="78"/>
    </row>
    <row r="12" spans="1:11" s="21" customFormat="1" ht="29.25" customHeight="1" thickBot="1" x14ac:dyDescent="0.25">
      <c r="A12" s="89">
        <v>6</v>
      </c>
      <c r="B12" s="97" t="s">
        <v>14</v>
      </c>
      <c r="C12" s="90">
        <f>'K10'!C14</f>
        <v>18</v>
      </c>
      <c r="D12" s="90">
        <f>'K10'!C36</f>
        <v>17</v>
      </c>
      <c r="E12" s="91">
        <f t="shared" si="0"/>
        <v>35</v>
      </c>
      <c r="F12" s="90"/>
      <c r="G12" s="90"/>
      <c r="H12" s="92"/>
      <c r="I12" s="93"/>
    </row>
    <row r="13" spans="1:11" s="21" customFormat="1" ht="18.75" customHeight="1" thickBot="1" x14ac:dyDescent="0.25">
      <c r="A13" s="117"/>
      <c r="B13" s="118"/>
      <c r="C13" s="119"/>
      <c r="D13" s="119"/>
      <c r="E13" s="120"/>
      <c r="F13" s="119"/>
      <c r="G13" s="119"/>
      <c r="H13" s="121"/>
      <c r="I13" s="122"/>
    </row>
    <row r="14" spans="1:11" s="21" customFormat="1" ht="29.25" customHeight="1" x14ac:dyDescent="0.2">
      <c r="A14" s="123">
        <v>7</v>
      </c>
      <c r="B14" s="124" t="s">
        <v>10</v>
      </c>
      <c r="C14" s="125">
        <f>'K10'!C15</f>
        <v>36</v>
      </c>
      <c r="D14" s="125">
        <f>'K10'!C37</f>
        <v>34</v>
      </c>
      <c r="E14" s="126">
        <f t="shared" si="0"/>
        <v>70</v>
      </c>
      <c r="F14" s="125"/>
      <c r="G14" s="125">
        <v>35</v>
      </c>
      <c r="H14" s="127"/>
      <c r="I14" s="128"/>
    </row>
    <row r="15" spans="1:11" s="21" customFormat="1" ht="29.25" customHeight="1" x14ac:dyDescent="0.2">
      <c r="A15" s="129">
        <v>8</v>
      </c>
      <c r="B15" s="130" t="s">
        <v>11</v>
      </c>
      <c r="C15" s="131">
        <f>'K10'!C16</f>
        <v>36</v>
      </c>
      <c r="D15" s="131">
        <f>'K10'!C38</f>
        <v>34</v>
      </c>
      <c r="E15" s="132">
        <f t="shared" si="0"/>
        <v>70</v>
      </c>
      <c r="F15" s="131"/>
      <c r="G15" s="131"/>
      <c r="H15" s="133"/>
      <c r="I15" s="134"/>
    </row>
    <row r="16" spans="1:11" s="21" customFormat="1" ht="29.25" customHeight="1" x14ac:dyDescent="0.2">
      <c r="A16" s="129">
        <v>9</v>
      </c>
      <c r="B16" s="130" t="s">
        <v>4</v>
      </c>
      <c r="C16" s="131">
        <f>'K10'!C17</f>
        <v>36</v>
      </c>
      <c r="D16" s="131">
        <f>'K10'!C39</f>
        <v>34</v>
      </c>
      <c r="E16" s="132">
        <f t="shared" si="0"/>
        <v>70</v>
      </c>
      <c r="F16" s="131">
        <v>35</v>
      </c>
      <c r="G16" s="131"/>
      <c r="H16" s="133"/>
      <c r="I16" s="134"/>
    </row>
    <row r="17" spans="1:9" s="21" customFormat="1" ht="29.25" customHeight="1" x14ac:dyDescent="0.2">
      <c r="A17" s="129">
        <v>10</v>
      </c>
      <c r="B17" s="130" t="s">
        <v>5</v>
      </c>
      <c r="C17" s="131">
        <f>'K10'!C18</f>
        <v>36</v>
      </c>
      <c r="D17" s="131">
        <f>'K10'!C40</f>
        <v>34</v>
      </c>
      <c r="E17" s="132">
        <f t="shared" si="0"/>
        <v>70</v>
      </c>
      <c r="F17" s="131">
        <v>35</v>
      </c>
      <c r="G17" s="131"/>
      <c r="H17" s="133"/>
      <c r="I17" s="134"/>
    </row>
    <row r="18" spans="1:9" s="21" customFormat="1" ht="29.25" customHeight="1" x14ac:dyDescent="0.2">
      <c r="A18" s="129">
        <v>11</v>
      </c>
      <c r="B18" s="130" t="s">
        <v>6</v>
      </c>
      <c r="C18" s="131">
        <f>'K10'!C19</f>
        <v>36</v>
      </c>
      <c r="D18" s="131">
        <f>'K10'!C41</f>
        <v>34</v>
      </c>
      <c r="E18" s="132">
        <f t="shared" si="0"/>
        <v>70</v>
      </c>
      <c r="F18" s="131"/>
      <c r="G18" s="131"/>
      <c r="H18" s="133"/>
      <c r="I18" s="134"/>
    </row>
    <row r="19" spans="1:9" s="21" customFormat="1" ht="29.25" customHeight="1" x14ac:dyDescent="0.2">
      <c r="A19" s="135" t="s">
        <v>52</v>
      </c>
      <c r="B19" s="130" t="s">
        <v>36</v>
      </c>
      <c r="C19" s="131"/>
      <c r="D19" s="131"/>
      <c r="E19" s="132">
        <f t="shared" si="0"/>
        <v>0</v>
      </c>
      <c r="F19" s="131"/>
      <c r="G19" s="131"/>
      <c r="H19" s="133"/>
      <c r="I19" s="134"/>
    </row>
    <row r="20" spans="1:9" s="21" customFormat="1" ht="29.25" customHeight="1" x14ac:dyDescent="0.2">
      <c r="A20" s="135" t="s">
        <v>53</v>
      </c>
      <c r="B20" s="130" t="s">
        <v>37</v>
      </c>
      <c r="C20" s="131">
        <f>'K10'!C21</f>
        <v>36</v>
      </c>
      <c r="D20" s="131">
        <f>'K10'!C43</f>
        <v>34</v>
      </c>
      <c r="E20" s="132">
        <f t="shared" si="0"/>
        <v>70</v>
      </c>
      <c r="F20" s="131"/>
      <c r="G20" s="131"/>
      <c r="H20" s="133"/>
      <c r="I20" s="134"/>
    </row>
    <row r="21" spans="1:9" s="21" customFormat="1" ht="29.25" customHeight="1" thickBot="1" x14ac:dyDescent="0.25">
      <c r="A21" s="136">
        <v>13</v>
      </c>
      <c r="B21" s="137" t="s">
        <v>12</v>
      </c>
      <c r="C21" s="138">
        <f>'K10'!C22</f>
        <v>36</v>
      </c>
      <c r="D21" s="138">
        <f>'K10'!C44</f>
        <v>34</v>
      </c>
      <c r="E21" s="139">
        <f t="shared" si="0"/>
        <v>70</v>
      </c>
      <c r="F21" s="138"/>
      <c r="G21" s="138"/>
      <c r="H21" s="140"/>
      <c r="I21" s="141"/>
    </row>
    <row r="22" spans="1:9" s="21" customFormat="1" ht="24.75" customHeight="1" thickBot="1" x14ac:dyDescent="0.25">
      <c r="A22" s="111"/>
      <c r="B22" s="112"/>
      <c r="C22" s="113"/>
      <c r="D22" s="113"/>
      <c r="E22" s="114"/>
      <c r="F22" s="113"/>
      <c r="G22" s="113"/>
      <c r="H22" s="115"/>
      <c r="I22" s="116"/>
    </row>
    <row r="23" spans="1:9" s="21" customFormat="1" ht="29.25" customHeight="1" x14ac:dyDescent="0.2">
      <c r="A23" s="101">
        <v>14</v>
      </c>
      <c r="B23" s="102" t="s">
        <v>15</v>
      </c>
      <c r="C23" s="103">
        <f>'K10'!C23</f>
        <v>54</v>
      </c>
      <c r="D23" s="103">
        <f>'K10'!C45</f>
        <v>51</v>
      </c>
      <c r="E23" s="104">
        <f t="shared" si="0"/>
        <v>105</v>
      </c>
      <c r="F23" s="103"/>
      <c r="G23" s="103"/>
      <c r="H23" s="103"/>
      <c r="I23" s="105"/>
    </row>
    <row r="24" spans="1:9" s="21" customFormat="1" ht="29.25" customHeight="1" x14ac:dyDescent="0.2">
      <c r="A24" s="17">
        <v>15</v>
      </c>
      <c r="B24" s="98" t="s">
        <v>51</v>
      </c>
      <c r="C24" s="18">
        <v>18</v>
      </c>
      <c r="D24" s="18">
        <v>17</v>
      </c>
      <c r="E24" s="19">
        <f t="shared" si="0"/>
        <v>35</v>
      </c>
      <c r="F24" s="18"/>
      <c r="G24" s="18"/>
      <c r="H24" s="18"/>
      <c r="I24" s="20"/>
    </row>
    <row r="25" spans="1:9" s="21" customFormat="1" ht="29.25" customHeight="1" thickBot="1" x14ac:dyDescent="0.25">
      <c r="A25" s="106">
        <v>16</v>
      </c>
      <c r="B25" s="107" t="s">
        <v>38</v>
      </c>
      <c r="C25" s="108">
        <v>54</v>
      </c>
      <c r="D25" s="108">
        <v>51</v>
      </c>
      <c r="E25" s="109">
        <f t="shared" si="0"/>
        <v>105</v>
      </c>
      <c r="F25" s="108"/>
      <c r="G25" s="108"/>
      <c r="H25" s="108"/>
      <c r="I25" s="110"/>
    </row>
    <row r="26" spans="1:9" s="21" customFormat="1" ht="29.25" customHeight="1" thickBot="1" x14ac:dyDescent="0.25">
      <c r="A26" s="301" t="s">
        <v>2</v>
      </c>
      <c r="B26" s="302"/>
      <c r="C26" s="99">
        <f>SUM(C8:C25)</f>
        <v>567</v>
      </c>
      <c r="D26" s="99">
        <f>SUM(D8:D25)</f>
        <v>535</v>
      </c>
      <c r="E26" s="99">
        <f>SUM(E8:E25)</f>
        <v>1102</v>
      </c>
      <c r="F26" s="99">
        <f>SUM(F8:F25)</f>
        <v>105</v>
      </c>
      <c r="G26" s="99">
        <f>SUM(G7:G25)</f>
        <v>105</v>
      </c>
      <c r="H26" s="100">
        <f>SUM(H7:H25)</f>
        <v>0</v>
      </c>
      <c r="I26" s="100">
        <f>SUM(I7:I25)</f>
        <v>0</v>
      </c>
    </row>
  </sheetData>
  <mergeCells count="11">
    <mergeCell ref="F5:I5"/>
    <mergeCell ref="A4:I4"/>
    <mergeCell ref="A3:I3"/>
    <mergeCell ref="A2:D2"/>
    <mergeCell ref="A26:B26"/>
    <mergeCell ref="A5:A6"/>
    <mergeCell ref="E5:E6"/>
    <mergeCell ref="B5:B6"/>
    <mergeCell ref="C5:C6"/>
    <mergeCell ref="A1:D1"/>
    <mergeCell ref="D5:D6"/>
  </mergeCells>
  <pageMargins left="0.7" right="0.4" top="0.45" bottom="0.24" header="0.45" footer="0.2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85" zoomScaleNormal="85" workbookViewId="0">
      <selection activeCell="A4" sqref="A4:I4"/>
    </sheetView>
  </sheetViews>
  <sheetFormatPr defaultRowHeight="15" x14ac:dyDescent="0.25"/>
  <cols>
    <col min="1" max="1" width="8.28515625" customWidth="1"/>
    <col min="2" max="2" width="12.85546875" customWidth="1"/>
    <col min="3" max="3" width="10.28515625" style="1" customWidth="1"/>
    <col min="4" max="4" width="9.5703125" style="1" customWidth="1"/>
    <col min="5" max="5" width="10.5703125" style="1" customWidth="1"/>
    <col min="6" max="6" width="16.7109375" style="1" customWidth="1"/>
    <col min="7" max="7" width="7.5703125" style="1" customWidth="1"/>
    <col min="8" max="8" width="7.42578125" style="1" customWidth="1"/>
    <col min="9" max="9" width="7" style="1" customWidth="1"/>
  </cols>
  <sheetData>
    <row r="1" spans="1:11" x14ac:dyDescent="0.25">
      <c r="A1" s="291" t="s">
        <v>91</v>
      </c>
      <c r="B1" s="291"/>
      <c r="C1" s="291"/>
      <c r="D1" s="291"/>
    </row>
    <row r="2" spans="1:11" s="27" customFormat="1" x14ac:dyDescent="0.25">
      <c r="A2" s="293" t="s">
        <v>18</v>
      </c>
      <c r="B2" s="293"/>
      <c r="C2" s="293"/>
      <c r="D2" s="293"/>
    </row>
    <row r="3" spans="1:11" s="27" customFormat="1" ht="31.5" customHeight="1" x14ac:dyDescent="0.25">
      <c r="A3" s="311" t="s">
        <v>93</v>
      </c>
      <c r="B3" s="311"/>
      <c r="C3" s="311"/>
      <c r="D3" s="311"/>
      <c r="E3" s="311"/>
      <c r="F3" s="311"/>
      <c r="G3" s="311"/>
      <c r="H3" s="311"/>
      <c r="I3" s="311"/>
      <c r="J3" s="28"/>
      <c r="K3" s="28"/>
    </row>
    <row r="4" spans="1:11" ht="31.5" customHeight="1" thickBot="1" x14ac:dyDescent="0.3">
      <c r="A4" s="310" t="s">
        <v>116</v>
      </c>
      <c r="B4" s="310"/>
      <c r="C4" s="310"/>
      <c r="D4" s="310"/>
      <c r="E4" s="310"/>
      <c r="F4" s="310"/>
      <c r="G4" s="310"/>
      <c r="H4" s="310"/>
      <c r="I4" s="310"/>
      <c r="J4" s="24"/>
      <c r="K4" s="24"/>
    </row>
    <row r="5" spans="1:11" ht="18.75" customHeight="1" x14ac:dyDescent="0.25">
      <c r="A5" s="303" t="s">
        <v>16</v>
      </c>
      <c r="B5" s="305" t="s">
        <v>17</v>
      </c>
      <c r="C5" s="305" t="s">
        <v>0</v>
      </c>
      <c r="D5" s="305" t="s">
        <v>1</v>
      </c>
      <c r="E5" s="305" t="s">
        <v>2</v>
      </c>
      <c r="F5" s="307" t="s">
        <v>54</v>
      </c>
      <c r="G5" s="308"/>
      <c r="H5" s="308"/>
      <c r="I5" s="309"/>
    </row>
    <row r="6" spans="1:11" ht="24" customHeight="1" thickBot="1" x14ac:dyDescent="0.3">
      <c r="A6" s="304"/>
      <c r="B6" s="306"/>
      <c r="C6" s="306"/>
      <c r="D6" s="306"/>
      <c r="E6" s="306"/>
      <c r="F6" s="145" t="s">
        <v>112</v>
      </c>
      <c r="G6" s="145" t="s">
        <v>113</v>
      </c>
      <c r="H6" s="31" t="s">
        <v>66</v>
      </c>
      <c r="I6" s="146" t="s">
        <v>81</v>
      </c>
    </row>
    <row r="7" spans="1:11" s="21" customFormat="1" ht="29.25" customHeight="1" x14ac:dyDescent="0.2">
      <c r="A7" s="84">
        <v>1</v>
      </c>
      <c r="B7" s="94" t="s">
        <v>7</v>
      </c>
      <c r="C7" s="85">
        <f>K11.!C9</f>
        <v>54</v>
      </c>
      <c r="D7" s="85">
        <f>K11.!C31</f>
        <v>51</v>
      </c>
      <c r="E7" s="86">
        <f t="shared" ref="E7:E25" si="0">C7+D7</f>
        <v>105</v>
      </c>
      <c r="F7" s="85"/>
      <c r="G7" s="85"/>
      <c r="H7" s="87">
        <v>35</v>
      </c>
      <c r="I7" s="88">
        <v>35</v>
      </c>
    </row>
    <row r="8" spans="1:11" s="21" customFormat="1" ht="29.25" customHeight="1" x14ac:dyDescent="0.2">
      <c r="A8" s="79">
        <v>2</v>
      </c>
      <c r="B8" s="95" t="s">
        <v>3</v>
      </c>
      <c r="C8" s="75">
        <f>K11.!C10</f>
        <v>54</v>
      </c>
      <c r="D8" s="75">
        <f>K11.!C32</f>
        <v>51</v>
      </c>
      <c r="E8" s="80">
        <f t="shared" si="0"/>
        <v>105</v>
      </c>
      <c r="F8" s="81">
        <v>35</v>
      </c>
      <c r="G8" s="81">
        <v>35</v>
      </c>
      <c r="H8" s="82">
        <v>35</v>
      </c>
      <c r="I8" s="83"/>
    </row>
    <row r="9" spans="1:11" s="21" customFormat="1" ht="29.25" customHeight="1" x14ac:dyDescent="0.2">
      <c r="A9" s="74">
        <v>3</v>
      </c>
      <c r="B9" s="96" t="s">
        <v>8</v>
      </c>
      <c r="C9" s="75">
        <f>K11.!C11</f>
        <v>54</v>
      </c>
      <c r="D9" s="75">
        <f>K11.!C33</f>
        <v>51</v>
      </c>
      <c r="E9" s="76">
        <f t="shared" si="0"/>
        <v>105</v>
      </c>
      <c r="F9" s="75"/>
      <c r="G9" s="75"/>
      <c r="H9" s="77"/>
      <c r="I9" s="78"/>
    </row>
    <row r="10" spans="1:11" s="21" customFormat="1" ht="29.25" customHeight="1" x14ac:dyDescent="0.2">
      <c r="A10" s="74">
        <v>4</v>
      </c>
      <c r="B10" s="96" t="s">
        <v>9</v>
      </c>
      <c r="C10" s="75">
        <f>K11.!C12</f>
        <v>18</v>
      </c>
      <c r="D10" s="75">
        <f>K11.!C34</f>
        <v>34</v>
      </c>
      <c r="E10" s="76">
        <f t="shared" si="0"/>
        <v>52</v>
      </c>
      <c r="F10" s="75"/>
      <c r="G10" s="75"/>
      <c r="H10" s="77"/>
      <c r="I10" s="78">
        <v>35</v>
      </c>
    </row>
    <row r="11" spans="1:11" s="21" customFormat="1" ht="29.25" customHeight="1" x14ac:dyDescent="0.2">
      <c r="A11" s="74">
        <v>5</v>
      </c>
      <c r="B11" s="96" t="s">
        <v>13</v>
      </c>
      <c r="C11" s="75">
        <f>K11.!C13</f>
        <v>36</v>
      </c>
      <c r="D11" s="75">
        <f>K11.!C35</f>
        <v>34</v>
      </c>
      <c r="E11" s="76">
        <f t="shared" si="0"/>
        <v>70</v>
      </c>
      <c r="F11" s="75"/>
      <c r="G11" s="75"/>
      <c r="H11" s="77"/>
      <c r="I11" s="78"/>
    </row>
    <row r="12" spans="1:11" s="21" customFormat="1" ht="29.25" customHeight="1" thickBot="1" x14ac:dyDescent="0.25">
      <c r="A12" s="89">
        <v>6</v>
      </c>
      <c r="B12" s="97" t="s">
        <v>14</v>
      </c>
      <c r="C12" s="90">
        <f>K11.!C14</f>
        <v>18</v>
      </c>
      <c r="D12" s="90">
        <f>K11.!C36</f>
        <v>17</v>
      </c>
      <c r="E12" s="91">
        <f t="shared" si="0"/>
        <v>35</v>
      </c>
      <c r="F12" s="90"/>
      <c r="G12" s="90"/>
      <c r="H12" s="92"/>
      <c r="I12" s="93"/>
    </row>
    <row r="13" spans="1:11" s="21" customFormat="1" ht="18.75" customHeight="1" thickBot="1" x14ac:dyDescent="0.25">
      <c r="A13" s="117"/>
      <c r="B13" s="118"/>
      <c r="C13" s="119"/>
      <c r="D13" s="119"/>
      <c r="E13" s="120"/>
      <c r="F13" s="119"/>
      <c r="G13" s="119"/>
      <c r="H13" s="121"/>
      <c r="I13" s="122"/>
    </row>
    <row r="14" spans="1:11" s="21" customFormat="1" ht="29.25" customHeight="1" x14ac:dyDescent="0.2">
      <c r="A14" s="123">
        <v>7</v>
      </c>
      <c r="B14" s="124" t="s">
        <v>10</v>
      </c>
      <c r="C14" s="125">
        <f>K11.!C15</f>
        <v>36</v>
      </c>
      <c r="D14" s="125">
        <f>K11.!C37</f>
        <v>34</v>
      </c>
      <c r="E14" s="126">
        <f t="shared" si="0"/>
        <v>70</v>
      </c>
      <c r="F14" s="125"/>
      <c r="G14" s="125"/>
      <c r="H14" s="127">
        <v>35</v>
      </c>
      <c r="I14" s="128">
        <v>35</v>
      </c>
    </row>
    <row r="15" spans="1:11" s="21" customFormat="1" ht="29.25" customHeight="1" x14ac:dyDescent="0.2">
      <c r="A15" s="129">
        <v>8</v>
      </c>
      <c r="B15" s="130" t="s">
        <v>11</v>
      </c>
      <c r="C15" s="131">
        <f>K11.!C16</f>
        <v>36</v>
      </c>
      <c r="D15" s="131">
        <f>K11.!C38</f>
        <v>34</v>
      </c>
      <c r="E15" s="132">
        <f t="shared" si="0"/>
        <v>70</v>
      </c>
      <c r="F15" s="131"/>
      <c r="G15" s="131"/>
      <c r="H15" s="133"/>
      <c r="I15" s="134"/>
    </row>
    <row r="16" spans="1:11" s="21" customFormat="1" ht="29.25" customHeight="1" x14ac:dyDescent="0.2">
      <c r="A16" s="129">
        <v>9</v>
      </c>
      <c r="B16" s="130" t="s">
        <v>4</v>
      </c>
      <c r="C16" s="131">
        <f>K11.!C17</f>
        <v>36</v>
      </c>
      <c r="D16" s="131">
        <f>K11.!C39</f>
        <v>34</v>
      </c>
      <c r="E16" s="132">
        <f t="shared" si="0"/>
        <v>70</v>
      </c>
      <c r="F16" s="131">
        <v>35</v>
      </c>
      <c r="G16" s="131"/>
      <c r="H16" s="133"/>
      <c r="I16" s="134"/>
    </row>
    <row r="17" spans="1:9" s="21" customFormat="1" ht="29.25" customHeight="1" x14ac:dyDescent="0.2">
      <c r="A17" s="129">
        <v>10</v>
      </c>
      <c r="B17" s="130" t="s">
        <v>5</v>
      </c>
      <c r="C17" s="131">
        <f>K11.!C18</f>
        <v>36</v>
      </c>
      <c r="D17" s="131">
        <f>K11.!C40</f>
        <v>34</v>
      </c>
      <c r="E17" s="132">
        <f t="shared" si="0"/>
        <v>70</v>
      </c>
      <c r="F17" s="131">
        <v>35</v>
      </c>
      <c r="G17" s="131">
        <v>35</v>
      </c>
      <c r="H17" s="133"/>
      <c r="I17" s="134"/>
    </row>
    <row r="18" spans="1:9" s="21" customFormat="1" ht="29.25" customHeight="1" x14ac:dyDescent="0.2">
      <c r="A18" s="129">
        <v>11</v>
      </c>
      <c r="B18" s="130" t="s">
        <v>6</v>
      </c>
      <c r="C18" s="131">
        <f>K11.!C19</f>
        <v>36</v>
      </c>
      <c r="D18" s="131">
        <f>K11.!C41</f>
        <v>34</v>
      </c>
      <c r="E18" s="132">
        <f t="shared" si="0"/>
        <v>70</v>
      </c>
      <c r="F18" s="131"/>
      <c r="G18" s="131">
        <v>35</v>
      </c>
      <c r="H18" s="133"/>
      <c r="I18" s="134"/>
    </row>
    <row r="19" spans="1:9" s="21" customFormat="1" ht="29.25" customHeight="1" x14ac:dyDescent="0.2">
      <c r="A19" s="135" t="s">
        <v>52</v>
      </c>
      <c r="B19" s="130" t="s">
        <v>36</v>
      </c>
      <c r="C19" s="131">
        <f>K11.!C20</f>
        <v>36</v>
      </c>
      <c r="D19" s="131">
        <f>K11.!C42</f>
        <v>34</v>
      </c>
      <c r="E19" s="132">
        <f t="shared" si="0"/>
        <v>70</v>
      </c>
      <c r="F19" s="131"/>
      <c r="G19" s="131"/>
      <c r="H19" s="133"/>
      <c r="I19" s="134"/>
    </row>
    <row r="20" spans="1:9" s="21" customFormat="1" ht="29.25" customHeight="1" x14ac:dyDescent="0.2">
      <c r="A20" s="135" t="s">
        <v>53</v>
      </c>
      <c r="B20" s="130" t="s">
        <v>37</v>
      </c>
      <c r="C20" s="131"/>
      <c r="D20" s="131"/>
      <c r="E20" s="132">
        <f t="shared" si="0"/>
        <v>0</v>
      </c>
      <c r="F20" s="131"/>
      <c r="G20" s="131"/>
      <c r="H20" s="133"/>
      <c r="I20" s="134"/>
    </row>
    <row r="21" spans="1:9" s="21" customFormat="1" ht="29.25" customHeight="1" thickBot="1" x14ac:dyDescent="0.25">
      <c r="A21" s="136">
        <v>13</v>
      </c>
      <c r="B21" s="137" t="s">
        <v>12</v>
      </c>
      <c r="C21" s="138">
        <f>K11.!C22</f>
        <v>36</v>
      </c>
      <c r="D21" s="138">
        <f>K11.!C44</f>
        <v>34</v>
      </c>
      <c r="E21" s="139">
        <f t="shared" si="0"/>
        <v>70</v>
      </c>
      <c r="F21" s="138"/>
      <c r="G21" s="138"/>
      <c r="H21" s="140"/>
      <c r="I21" s="141"/>
    </row>
    <row r="22" spans="1:9" s="21" customFormat="1" ht="24.75" customHeight="1" thickBot="1" x14ac:dyDescent="0.25">
      <c r="A22" s="111"/>
      <c r="B22" s="112"/>
      <c r="C22" s="113"/>
      <c r="D22" s="113"/>
      <c r="E22" s="114"/>
      <c r="F22" s="113"/>
      <c r="G22" s="113"/>
      <c r="H22" s="115"/>
      <c r="I22" s="116"/>
    </row>
    <row r="23" spans="1:9" s="21" customFormat="1" ht="29.25" customHeight="1" x14ac:dyDescent="0.2">
      <c r="A23" s="101">
        <v>14</v>
      </c>
      <c r="B23" s="102" t="s">
        <v>15</v>
      </c>
      <c r="C23" s="103">
        <f>'K10'!C23</f>
        <v>54</v>
      </c>
      <c r="D23" s="103">
        <f>'K10'!C45</f>
        <v>51</v>
      </c>
      <c r="E23" s="104">
        <f t="shared" si="0"/>
        <v>105</v>
      </c>
      <c r="F23" s="103"/>
      <c r="G23" s="103"/>
      <c r="H23" s="103"/>
      <c r="I23" s="105"/>
    </row>
    <row r="24" spans="1:9" s="21" customFormat="1" ht="29.25" customHeight="1" x14ac:dyDescent="0.2">
      <c r="A24" s="17">
        <v>15</v>
      </c>
      <c r="B24" s="98" t="s">
        <v>51</v>
      </c>
      <c r="C24" s="18">
        <f>K11.!C26</f>
        <v>27</v>
      </c>
      <c r="D24" s="18">
        <f>K11.!C48</f>
        <v>8</v>
      </c>
      <c r="E24" s="19">
        <f t="shared" si="0"/>
        <v>35</v>
      </c>
      <c r="F24" s="18"/>
      <c r="G24" s="18"/>
      <c r="H24" s="18"/>
      <c r="I24" s="20"/>
    </row>
    <row r="25" spans="1:9" s="21" customFormat="1" ht="29.25" customHeight="1" thickBot="1" x14ac:dyDescent="0.25">
      <c r="A25" s="106">
        <v>16</v>
      </c>
      <c r="B25" s="107" t="s">
        <v>38</v>
      </c>
      <c r="C25" s="108">
        <v>54</v>
      </c>
      <c r="D25" s="108">
        <v>51</v>
      </c>
      <c r="E25" s="109">
        <f t="shared" si="0"/>
        <v>105</v>
      </c>
      <c r="F25" s="108"/>
      <c r="G25" s="108"/>
      <c r="H25" s="108"/>
      <c r="I25" s="110"/>
    </row>
    <row r="26" spans="1:9" s="21" customFormat="1" ht="29.25" customHeight="1" thickBot="1" x14ac:dyDescent="0.25">
      <c r="A26" s="301" t="s">
        <v>2</v>
      </c>
      <c r="B26" s="302"/>
      <c r="C26" s="99">
        <f>SUM(C8:C25)</f>
        <v>567</v>
      </c>
      <c r="D26" s="99">
        <f>SUM(D8:D25)</f>
        <v>535</v>
      </c>
      <c r="E26" s="99">
        <f>SUM(E8:E25)</f>
        <v>1102</v>
      </c>
      <c r="F26" s="99">
        <f>SUM(F8:F25)</f>
        <v>105</v>
      </c>
      <c r="G26" s="99">
        <f>SUM(G8:G25)</f>
        <v>105</v>
      </c>
      <c r="H26" s="100">
        <f>SUM(H7:H25)</f>
        <v>105</v>
      </c>
      <c r="I26" s="100">
        <f>SUM(I7:I25)</f>
        <v>105</v>
      </c>
    </row>
  </sheetData>
  <mergeCells count="11">
    <mergeCell ref="E5:E6"/>
    <mergeCell ref="F5:I5"/>
    <mergeCell ref="A1:D1"/>
    <mergeCell ref="A26:B26"/>
    <mergeCell ref="A2:D2"/>
    <mergeCell ref="A3:I3"/>
    <mergeCell ref="A4:I4"/>
    <mergeCell ref="A5:A6"/>
    <mergeCell ref="B5:B6"/>
    <mergeCell ref="C5:C6"/>
    <mergeCell ref="D5:D6"/>
  </mergeCells>
  <pageMargins left="0.7" right="0.4" top="0.45" bottom="0.24" header="0.45" footer="0.2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85" zoomScaleNormal="85" workbookViewId="0">
      <selection activeCell="A4" sqref="A4:I4"/>
    </sheetView>
  </sheetViews>
  <sheetFormatPr defaultRowHeight="15" x14ac:dyDescent="0.25"/>
  <cols>
    <col min="1" max="1" width="8.28515625" customWidth="1"/>
    <col min="2" max="2" width="12.85546875" customWidth="1"/>
    <col min="3" max="3" width="10.28515625" style="1" customWidth="1"/>
    <col min="4" max="4" width="9.5703125" style="1" customWidth="1"/>
    <col min="5" max="5" width="10.5703125" style="1" customWidth="1"/>
    <col min="6" max="6" width="12.140625" style="1" bestFit="1" customWidth="1"/>
    <col min="7" max="7" width="10" style="1" customWidth="1"/>
    <col min="8" max="8" width="10.42578125" style="1" customWidth="1"/>
  </cols>
  <sheetData>
    <row r="1" spans="1:10" x14ac:dyDescent="0.25">
      <c r="A1" s="291" t="s">
        <v>91</v>
      </c>
      <c r="B1" s="291"/>
      <c r="C1" s="291"/>
      <c r="D1" s="291"/>
    </row>
    <row r="2" spans="1:10" s="27" customFormat="1" x14ac:dyDescent="0.25">
      <c r="A2" s="293" t="s">
        <v>18</v>
      </c>
      <c r="B2" s="293"/>
      <c r="C2" s="293"/>
      <c r="D2" s="293"/>
    </row>
    <row r="3" spans="1:10" s="27" customFormat="1" ht="31.5" customHeight="1" x14ac:dyDescent="0.25">
      <c r="A3" s="311" t="s">
        <v>94</v>
      </c>
      <c r="B3" s="311"/>
      <c r="C3" s="311"/>
      <c r="D3" s="311"/>
      <c r="E3" s="311"/>
      <c r="F3" s="311"/>
      <c r="G3" s="311"/>
      <c r="H3" s="311"/>
      <c r="I3" s="28"/>
      <c r="J3" s="28"/>
    </row>
    <row r="4" spans="1:10" ht="31.5" customHeight="1" thickBot="1" x14ac:dyDescent="0.3">
      <c r="A4" s="310" t="s">
        <v>116</v>
      </c>
      <c r="B4" s="310"/>
      <c r="C4" s="310"/>
      <c r="D4" s="310"/>
      <c r="E4" s="310"/>
      <c r="F4" s="310"/>
      <c r="G4" s="310"/>
      <c r="H4" s="310"/>
      <c r="I4" s="310"/>
      <c r="J4" s="24"/>
    </row>
    <row r="5" spans="1:10" ht="18.75" customHeight="1" x14ac:dyDescent="0.25">
      <c r="A5" s="303" t="s">
        <v>16</v>
      </c>
      <c r="B5" s="305" t="s">
        <v>17</v>
      </c>
      <c r="C5" s="305" t="s">
        <v>0</v>
      </c>
      <c r="D5" s="305" t="s">
        <v>1</v>
      </c>
      <c r="E5" s="312" t="s">
        <v>2</v>
      </c>
      <c r="F5" s="314" t="s">
        <v>54</v>
      </c>
      <c r="G5" s="315"/>
      <c r="H5" s="315"/>
      <c r="I5" s="316"/>
    </row>
    <row r="6" spans="1:10" ht="24" customHeight="1" thickBot="1" x14ac:dyDescent="0.3">
      <c r="A6" s="304"/>
      <c r="B6" s="306"/>
      <c r="C6" s="306"/>
      <c r="D6" s="306"/>
      <c r="E6" s="313"/>
      <c r="F6" s="276" t="s">
        <v>99</v>
      </c>
      <c r="G6" s="31" t="s">
        <v>41</v>
      </c>
      <c r="H6" s="150" t="s">
        <v>65</v>
      </c>
      <c r="I6" s="150" t="s">
        <v>66</v>
      </c>
    </row>
    <row r="7" spans="1:10" s="21" customFormat="1" ht="29.25" customHeight="1" x14ac:dyDescent="0.2">
      <c r="A7" s="84">
        <v>1</v>
      </c>
      <c r="B7" s="94" t="s">
        <v>7</v>
      </c>
      <c r="C7" s="85">
        <f>'K12'!C9</f>
        <v>54</v>
      </c>
      <c r="D7" s="85">
        <f>'K12'!C31</f>
        <v>51</v>
      </c>
      <c r="E7" s="86">
        <f t="shared" ref="E7:E25" si="0">C7+D7</f>
        <v>105</v>
      </c>
      <c r="F7" s="85"/>
      <c r="G7" s="87"/>
      <c r="H7" s="88">
        <v>35</v>
      </c>
      <c r="I7" s="88">
        <v>35</v>
      </c>
    </row>
    <row r="8" spans="1:10" s="21" customFormat="1" ht="29.25" customHeight="1" x14ac:dyDescent="0.2">
      <c r="A8" s="79">
        <v>2</v>
      </c>
      <c r="B8" s="95" t="s">
        <v>3</v>
      </c>
      <c r="C8" s="75">
        <f>'K12'!C10</f>
        <v>54</v>
      </c>
      <c r="D8" s="75">
        <f>'K12'!C32</f>
        <v>51</v>
      </c>
      <c r="E8" s="80">
        <f t="shared" si="0"/>
        <v>105</v>
      </c>
      <c r="F8" s="81">
        <v>35</v>
      </c>
      <c r="G8" s="82">
        <v>35</v>
      </c>
      <c r="H8" s="83"/>
      <c r="I8" s="83">
        <v>35</v>
      </c>
    </row>
    <row r="9" spans="1:10" s="21" customFormat="1" ht="29.25" customHeight="1" x14ac:dyDescent="0.2">
      <c r="A9" s="74">
        <v>3</v>
      </c>
      <c r="B9" s="96" t="s">
        <v>8</v>
      </c>
      <c r="C9" s="75">
        <f>'K12'!C11</f>
        <v>54</v>
      </c>
      <c r="D9" s="75">
        <f>'K12'!C33</f>
        <v>51</v>
      </c>
      <c r="E9" s="76">
        <f t="shared" si="0"/>
        <v>105</v>
      </c>
      <c r="F9" s="75"/>
      <c r="G9" s="77"/>
      <c r="H9" s="78"/>
      <c r="I9" s="78"/>
    </row>
    <row r="10" spans="1:10" s="21" customFormat="1" ht="29.25" customHeight="1" x14ac:dyDescent="0.2">
      <c r="A10" s="74">
        <v>4</v>
      </c>
      <c r="B10" s="96" t="s">
        <v>9</v>
      </c>
      <c r="C10" s="75">
        <f>'K12'!C12</f>
        <v>35</v>
      </c>
      <c r="D10" s="75">
        <f>'K12'!C34</f>
        <v>17</v>
      </c>
      <c r="E10" s="76">
        <f t="shared" si="0"/>
        <v>52</v>
      </c>
      <c r="F10" s="75"/>
      <c r="G10" s="77"/>
      <c r="H10" s="78">
        <v>35</v>
      </c>
      <c r="I10" s="78"/>
    </row>
    <row r="11" spans="1:10" s="21" customFormat="1" ht="29.25" customHeight="1" x14ac:dyDescent="0.2">
      <c r="A11" s="74">
        <v>5</v>
      </c>
      <c r="B11" s="96" t="s">
        <v>13</v>
      </c>
      <c r="C11" s="75">
        <f>'K12'!C13</f>
        <v>36</v>
      </c>
      <c r="D11" s="75">
        <f>'K12'!C35</f>
        <v>34</v>
      </c>
      <c r="E11" s="76">
        <f t="shared" si="0"/>
        <v>70</v>
      </c>
      <c r="F11" s="75"/>
      <c r="G11" s="77"/>
      <c r="H11" s="78"/>
      <c r="I11" s="78"/>
    </row>
    <row r="12" spans="1:10" s="21" customFormat="1" ht="29.25" customHeight="1" thickBot="1" x14ac:dyDescent="0.25">
      <c r="A12" s="89">
        <v>6</v>
      </c>
      <c r="B12" s="97" t="s">
        <v>14</v>
      </c>
      <c r="C12" s="90">
        <f>'K12'!C14</f>
        <v>18</v>
      </c>
      <c r="D12" s="90">
        <f>'K12'!C36</f>
        <v>17</v>
      </c>
      <c r="E12" s="91">
        <f t="shared" si="0"/>
        <v>35</v>
      </c>
      <c r="F12" s="90"/>
      <c r="G12" s="92"/>
      <c r="H12" s="93"/>
      <c r="I12" s="93"/>
    </row>
    <row r="13" spans="1:10" s="21" customFormat="1" ht="18.75" customHeight="1" thickBot="1" x14ac:dyDescent="0.25">
      <c r="A13" s="117"/>
      <c r="B13" s="118"/>
      <c r="C13" s="119"/>
      <c r="D13" s="119"/>
      <c r="E13" s="120"/>
      <c r="F13" s="119"/>
      <c r="G13" s="121"/>
      <c r="H13" s="122"/>
      <c r="I13" s="122"/>
    </row>
    <row r="14" spans="1:10" s="21" customFormat="1" ht="29.25" customHeight="1" x14ac:dyDescent="0.2">
      <c r="A14" s="123">
        <v>7</v>
      </c>
      <c r="B14" s="124" t="s">
        <v>10</v>
      </c>
      <c r="C14" s="125">
        <f>'K12'!C15</f>
        <v>36</v>
      </c>
      <c r="D14" s="125">
        <f>'K12'!C37</f>
        <v>34</v>
      </c>
      <c r="E14" s="126">
        <f t="shared" si="0"/>
        <v>70</v>
      </c>
      <c r="F14" s="125"/>
      <c r="G14" s="127"/>
      <c r="H14" s="128">
        <v>35</v>
      </c>
      <c r="I14" s="128">
        <v>35</v>
      </c>
    </row>
    <row r="15" spans="1:10" s="21" customFormat="1" ht="29.25" customHeight="1" x14ac:dyDescent="0.2">
      <c r="A15" s="129">
        <v>8</v>
      </c>
      <c r="B15" s="130" t="s">
        <v>11</v>
      </c>
      <c r="C15" s="131">
        <f>'K12'!C16</f>
        <v>36</v>
      </c>
      <c r="D15" s="131">
        <f>'K12'!C38</f>
        <v>34</v>
      </c>
      <c r="E15" s="132">
        <f t="shared" si="0"/>
        <v>70</v>
      </c>
      <c r="F15" s="131"/>
      <c r="G15" s="133"/>
      <c r="H15" s="134"/>
      <c r="I15" s="134"/>
    </row>
    <row r="16" spans="1:10" s="21" customFormat="1" ht="29.25" customHeight="1" x14ac:dyDescent="0.2">
      <c r="A16" s="129">
        <v>9</v>
      </c>
      <c r="B16" s="130" t="s">
        <v>4</v>
      </c>
      <c r="C16" s="131">
        <f>'K12'!C17</f>
        <v>36</v>
      </c>
      <c r="D16" s="131">
        <f>'K12'!C39</f>
        <v>34</v>
      </c>
      <c r="E16" s="132">
        <f t="shared" si="0"/>
        <v>70</v>
      </c>
      <c r="F16" s="131">
        <v>35</v>
      </c>
      <c r="G16" s="133"/>
      <c r="H16" s="134"/>
      <c r="I16" s="134"/>
    </row>
    <row r="17" spans="1:9" s="21" customFormat="1" ht="29.25" customHeight="1" x14ac:dyDescent="0.2">
      <c r="A17" s="129">
        <v>10</v>
      </c>
      <c r="B17" s="130" t="s">
        <v>5</v>
      </c>
      <c r="C17" s="131">
        <f>'K12'!C18</f>
        <v>36</v>
      </c>
      <c r="D17" s="131">
        <f>'K12'!C40</f>
        <v>34</v>
      </c>
      <c r="E17" s="132">
        <f t="shared" si="0"/>
        <v>70</v>
      </c>
      <c r="F17" s="131">
        <v>35</v>
      </c>
      <c r="G17" s="133">
        <v>35</v>
      </c>
      <c r="H17" s="134"/>
      <c r="I17" s="134"/>
    </row>
    <row r="18" spans="1:9" s="21" customFormat="1" ht="29.25" customHeight="1" x14ac:dyDescent="0.2">
      <c r="A18" s="129">
        <v>11</v>
      </c>
      <c r="B18" s="130" t="s">
        <v>6</v>
      </c>
      <c r="C18" s="131">
        <f>'K12'!C19</f>
        <v>36</v>
      </c>
      <c r="D18" s="131">
        <f>'K12'!C41</f>
        <v>34</v>
      </c>
      <c r="E18" s="132">
        <f t="shared" si="0"/>
        <v>70</v>
      </c>
      <c r="F18" s="131"/>
      <c r="G18" s="133">
        <v>35</v>
      </c>
      <c r="H18" s="134"/>
      <c r="I18" s="134"/>
    </row>
    <row r="19" spans="1:9" s="21" customFormat="1" ht="29.25" customHeight="1" x14ac:dyDescent="0.2">
      <c r="A19" s="135" t="s">
        <v>52</v>
      </c>
      <c r="B19" s="130" t="s">
        <v>36</v>
      </c>
      <c r="C19" s="131">
        <f>'K12'!C20</f>
        <v>36</v>
      </c>
      <c r="D19" s="131">
        <f>'K12'!C42</f>
        <v>34</v>
      </c>
      <c r="E19" s="132">
        <f t="shared" si="0"/>
        <v>70</v>
      </c>
      <c r="F19" s="131"/>
      <c r="G19" s="133"/>
      <c r="H19" s="134"/>
      <c r="I19" s="134"/>
    </row>
    <row r="20" spans="1:9" s="21" customFormat="1" ht="29.25" customHeight="1" x14ac:dyDescent="0.2">
      <c r="A20" s="135" t="s">
        <v>53</v>
      </c>
      <c r="B20" s="130" t="s">
        <v>37</v>
      </c>
      <c r="C20" s="131">
        <f>'K12'!C21</f>
        <v>36</v>
      </c>
      <c r="D20" s="131">
        <f>'K12'!C43</f>
        <v>34</v>
      </c>
      <c r="E20" s="132">
        <f t="shared" si="0"/>
        <v>70</v>
      </c>
      <c r="F20" s="131"/>
      <c r="G20" s="133"/>
      <c r="H20" s="134"/>
      <c r="I20" s="134"/>
    </row>
    <row r="21" spans="1:9" s="21" customFormat="1" ht="29.25" customHeight="1" thickBot="1" x14ac:dyDescent="0.25">
      <c r="A21" s="136">
        <v>13</v>
      </c>
      <c r="B21" s="137" t="s">
        <v>12</v>
      </c>
      <c r="C21" s="138">
        <f>'K12'!C22</f>
        <v>36</v>
      </c>
      <c r="D21" s="138">
        <f>'K12'!C44</f>
        <v>34</v>
      </c>
      <c r="E21" s="139">
        <f t="shared" si="0"/>
        <v>70</v>
      </c>
      <c r="F21" s="138"/>
      <c r="G21" s="140"/>
      <c r="H21" s="141"/>
      <c r="I21" s="141"/>
    </row>
    <row r="22" spans="1:9" s="21" customFormat="1" ht="24.75" customHeight="1" thickBot="1" x14ac:dyDescent="0.25">
      <c r="A22" s="111"/>
      <c r="B22" s="112"/>
      <c r="C22" s="113"/>
      <c r="D22" s="113"/>
      <c r="E22" s="114"/>
      <c r="F22" s="113"/>
      <c r="G22" s="115"/>
      <c r="H22" s="116"/>
      <c r="I22" s="116"/>
    </row>
    <row r="23" spans="1:9" s="21" customFormat="1" ht="29.25" customHeight="1" x14ac:dyDescent="0.2">
      <c r="A23" s="101">
        <v>14</v>
      </c>
      <c r="B23" s="102" t="s">
        <v>15</v>
      </c>
      <c r="C23" s="103">
        <f>'K10'!C23</f>
        <v>54</v>
      </c>
      <c r="D23" s="103">
        <f>'K10'!C45</f>
        <v>51</v>
      </c>
      <c r="E23" s="104">
        <f t="shared" si="0"/>
        <v>105</v>
      </c>
      <c r="F23" s="103"/>
      <c r="G23" s="103"/>
      <c r="H23" s="105"/>
      <c r="I23" s="105"/>
    </row>
    <row r="24" spans="1:9" s="21" customFormat="1" ht="29.25" customHeight="1" x14ac:dyDescent="0.2">
      <c r="A24" s="17">
        <v>15</v>
      </c>
      <c r="B24" s="98" t="s">
        <v>51</v>
      </c>
      <c r="C24" s="18">
        <f>'K12'!C26</f>
        <v>10</v>
      </c>
      <c r="D24" s="18">
        <f>'K12'!C48</f>
        <v>25</v>
      </c>
      <c r="E24" s="19">
        <f t="shared" si="0"/>
        <v>35</v>
      </c>
      <c r="F24" s="18"/>
      <c r="G24" s="18"/>
      <c r="H24" s="20"/>
      <c r="I24" s="20"/>
    </row>
    <row r="25" spans="1:9" s="21" customFormat="1" ht="29.25" customHeight="1" thickBot="1" x14ac:dyDescent="0.25">
      <c r="A25" s="106">
        <v>16</v>
      </c>
      <c r="B25" s="107" t="s">
        <v>38</v>
      </c>
      <c r="C25" s="108">
        <v>54</v>
      </c>
      <c r="D25" s="108">
        <v>51</v>
      </c>
      <c r="E25" s="109">
        <f t="shared" si="0"/>
        <v>105</v>
      </c>
      <c r="F25" s="108"/>
      <c r="G25" s="108"/>
      <c r="H25" s="110"/>
      <c r="I25" s="110"/>
    </row>
    <row r="26" spans="1:9" s="21" customFormat="1" ht="29.25" customHeight="1" thickBot="1" x14ac:dyDescent="0.25">
      <c r="A26" s="301" t="s">
        <v>2</v>
      </c>
      <c r="B26" s="302"/>
      <c r="C26" s="99">
        <f>SUM(C8:C25)</f>
        <v>603</v>
      </c>
      <c r="D26" s="99">
        <f>SUM(D8:D25)</f>
        <v>569</v>
      </c>
      <c r="E26" s="99">
        <f>SUM(E8:E25)</f>
        <v>1172</v>
      </c>
      <c r="F26" s="99">
        <f>SUM(F8:F25)</f>
        <v>105</v>
      </c>
      <c r="G26" s="100">
        <f>SUM(G7:G25)</f>
        <v>105</v>
      </c>
      <c r="H26" s="100">
        <f>SUM(H7:H25)</f>
        <v>105</v>
      </c>
      <c r="I26" s="100"/>
    </row>
  </sheetData>
  <mergeCells count="11">
    <mergeCell ref="C5:C6"/>
    <mergeCell ref="D5:D6"/>
    <mergeCell ref="E5:E6"/>
    <mergeCell ref="A4:I4"/>
    <mergeCell ref="F5:I5"/>
    <mergeCell ref="A26:B26"/>
    <mergeCell ref="A1:D1"/>
    <mergeCell ref="A2:D2"/>
    <mergeCell ref="A5:A6"/>
    <mergeCell ref="B5:B6"/>
    <mergeCell ref="A3:H3"/>
  </mergeCells>
  <pageMargins left="0.7" right="0.4" top="0.45" bottom="0.24" header="0.45" footer="0.2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5.42578125" bestFit="1" customWidth="1"/>
    <col min="4" max="4" width="7.85546875" hidden="1" customWidth="1"/>
    <col min="5" max="12" width="7.855468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115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s="172" customFormat="1" ht="23.25" customHeight="1" thickBot="1" x14ac:dyDescent="0.3">
      <c r="A6" s="317" t="s">
        <v>110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</row>
    <row r="7" spans="1:12" ht="15.95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5.95" customHeight="1" thickBot="1" x14ac:dyDescent="0.3">
      <c r="A8" s="285"/>
      <c r="B8" s="285"/>
      <c r="C8" s="285"/>
      <c r="D8" s="322"/>
      <c r="E8" s="174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9" si="1">H9-I9</f>
        <v>2</v>
      </c>
      <c r="K9" s="191">
        <v>3</v>
      </c>
      <c r="L9" s="192"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2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2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2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2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v>0</v>
      </c>
      <c r="K13" s="203">
        <v>2</v>
      </c>
      <c r="L13" s="204"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2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>K14-D14</f>
        <v>1</v>
      </c>
    </row>
    <row r="15" spans="1:12" ht="18.95" customHeight="1" thickBot="1" x14ac:dyDescent="0.3">
      <c r="A15" s="318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20"/>
    </row>
    <row r="16" spans="1:12" ht="18.95" customHeight="1" x14ac:dyDescent="0.25">
      <c r="A16" s="70">
        <v>7</v>
      </c>
      <c r="B16" s="209" t="s">
        <v>46</v>
      </c>
      <c r="C16" s="194">
        <f t="shared" si="2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 t="shared" si="1"/>
        <v>1</v>
      </c>
      <c r="K16" s="210">
        <v>2</v>
      </c>
      <c r="L16" s="211">
        <v>2</v>
      </c>
    </row>
    <row r="17" spans="1:12" ht="18.95" customHeight="1" x14ac:dyDescent="0.25">
      <c r="A17" s="41">
        <v>8</v>
      </c>
      <c r="B17" s="212" t="s">
        <v>5</v>
      </c>
      <c r="C17" s="194">
        <f t="shared" si="2"/>
        <v>36</v>
      </c>
      <c r="D17" s="213"/>
      <c r="E17" s="214">
        <v>2</v>
      </c>
      <c r="F17" s="214">
        <v>1</v>
      </c>
      <c r="G17" s="213">
        <f>E17-F17</f>
        <v>1</v>
      </c>
      <c r="H17" s="214">
        <v>2</v>
      </c>
      <c r="I17" s="214">
        <v>1</v>
      </c>
      <c r="J17" s="213">
        <f t="shared" si="1"/>
        <v>1</v>
      </c>
      <c r="K17" s="214">
        <v>2</v>
      </c>
      <c r="L17" s="215">
        <v>2</v>
      </c>
    </row>
    <row r="18" spans="1:12" ht="18.95" customHeight="1" x14ac:dyDescent="0.25">
      <c r="A18" s="41">
        <v>9</v>
      </c>
      <c r="B18" s="212" t="s">
        <v>6</v>
      </c>
      <c r="C18" s="194">
        <f t="shared" si="2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 t="shared" si="1"/>
        <v>1</v>
      </c>
      <c r="K18" s="214">
        <v>2</v>
      </c>
      <c r="L18" s="215">
        <v>2</v>
      </c>
    </row>
    <row r="19" spans="1:12" ht="18.95" customHeight="1" thickBot="1" x14ac:dyDescent="0.3">
      <c r="A19" s="71">
        <v>10</v>
      </c>
      <c r="B19" s="216" t="s">
        <v>12</v>
      </c>
      <c r="C19" s="194">
        <f t="shared" si="2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 t="shared" si="1"/>
        <v>1</v>
      </c>
      <c r="K19" s="218">
        <v>2</v>
      </c>
      <c r="L19" s="219">
        <v>2</v>
      </c>
    </row>
    <row r="20" spans="1:12" ht="18.95" customHeight="1" thickBot="1" x14ac:dyDescent="0.3">
      <c r="A20" s="318"/>
      <c r="B20" s="319"/>
      <c r="C20" s="319">
        <f t="shared" si="2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>K20-D20</f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2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>K21-D21</f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2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>K22-D22</f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2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>K23-D23</f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>SUM(D9:D23)</f>
        <v>0</v>
      </c>
      <c r="E24" s="188">
        <f t="shared" ref="E24:L24" si="3">SUM(E9:E23)</f>
        <v>29</v>
      </c>
      <c r="F24" s="188">
        <f t="shared" si="3"/>
        <v>15</v>
      </c>
      <c r="G24" s="188">
        <f t="shared" si="3"/>
        <v>14</v>
      </c>
      <c r="H24" s="188">
        <f t="shared" si="3"/>
        <v>28</v>
      </c>
      <c r="I24" s="188">
        <f t="shared" si="3"/>
        <v>15</v>
      </c>
      <c r="J24" s="188">
        <f t="shared" si="3"/>
        <v>14</v>
      </c>
      <c r="K24" s="188">
        <f t="shared" si="3"/>
        <v>28</v>
      </c>
      <c r="L24" s="188">
        <f t="shared" si="3"/>
        <v>28</v>
      </c>
    </row>
    <row r="25" spans="1:12" ht="9.75" customHeight="1" x14ac:dyDescent="0.25">
      <c r="A25" s="233"/>
      <c r="B25" s="233"/>
      <c r="C25" s="234"/>
      <c r="D25" s="234"/>
      <c r="E25" s="234"/>
      <c r="F25" s="234"/>
      <c r="G25" s="234"/>
      <c r="H25" s="234"/>
      <c r="I25" s="234"/>
      <c r="J25" s="234"/>
      <c r="K25" s="234"/>
      <c r="L25" s="234"/>
    </row>
    <row r="26" spans="1:12" s="172" customFormat="1" ht="25.5" customHeight="1" thickBot="1" x14ac:dyDescent="0.3">
      <c r="A26" s="286" t="s">
        <v>111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78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79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9" si="4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5">E30*7+(F30+G30)+H30*6+(I30+J30)+ K30+L30</f>
        <v>51</v>
      </c>
      <c r="D30" s="195"/>
      <c r="E30" s="195">
        <v>3</v>
      </c>
      <c r="F30" s="195">
        <v>1</v>
      </c>
      <c r="G30" s="195">
        <f t="shared" si="4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5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5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5"/>
        <v>34</v>
      </c>
      <c r="D33" s="195"/>
      <c r="E33" s="203">
        <v>2</v>
      </c>
      <c r="F33" s="203">
        <v>2</v>
      </c>
      <c r="G33" s="195">
        <f t="shared" si="4"/>
        <v>0</v>
      </c>
      <c r="H33" s="203">
        <v>2</v>
      </c>
      <c r="I33" s="203">
        <v>2</v>
      </c>
      <c r="J33" s="195"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5"/>
        <v>17</v>
      </c>
      <c r="D34" s="206"/>
      <c r="E34" s="207">
        <v>1</v>
      </c>
      <c r="F34" s="207"/>
      <c r="G34" s="206">
        <f t="shared" si="4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5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46</v>
      </c>
      <c r="C36" s="194">
        <f t="shared" si="5"/>
        <v>34</v>
      </c>
      <c r="D36" s="210"/>
      <c r="E36" s="210">
        <v>2</v>
      </c>
      <c r="F36" s="210">
        <v>1</v>
      </c>
      <c r="G36" s="210">
        <f t="shared" si="4"/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5</v>
      </c>
      <c r="C37" s="194">
        <f t="shared" si="5"/>
        <v>34</v>
      </c>
      <c r="D37" s="213"/>
      <c r="E37" s="214">
        <v>2</v>
      </c>
      <c r="F37" s="214">
        <v>1</v>
      </c>
      <c r="G37" s="213">
        <f t="shared" si="4"/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6</v>
      </c>
      <c r="C38" s="194">
        <f t="shared" si="5"/>
        <v>34</v>
      </c>
      <c r="D38" s="213"/>
      <c r="E38" s="214">
        <v>2</v>
      </c>
      <c r="F38" s="214">
        <v>1</v>
      </c>
      <c r="G38" s="213">
        <f t="shared" si="4"/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12</v>
      </c>
      <c r="C39" s="194">
        <f t="shared" si="5"/>
        <v>34</v>
      </c>
      <c r="D39" s="217"/>
      <c r="E39" s="218">
        <v>2</v>
      </c>
      <c r="F39" s="218">
        <v>1</v>
      </c>
      <c r="G39" s="217">
        <f t="shared" si="4"/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5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5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5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5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44</v>
      </c>
      <c r="B44" s="187">
        <f>C24+C44</f>
        <v>997</v>
      </c>
      <c r="C44" s="188">
        <f>SUM(C29:C43)</f>
        <v>484</v>
      </c>
      <c r="D44" s="188"/>
      <c r="E44" s="188">
        <f t="shared" ref="E44:L44" si="6">SUM(E29:E43)</f>
        <v>28</v>
      </c>
      <c r="F44" s="188">
        <f t="shared" si="6"/>
        <v>15</v>
      </c>
      <c r="G44" s="188">
        <f t="shared" si="6"/>
        <v>14</v>
      </c>
      <c r="H44" s="188">
        <f t="shared" si="6"/>
        <v>29</v>
      </c>
      <c r="I44" s="188">
        <f t="shared" si="6"/>
        <v>15</v>
      </c>
      <c r="J44" s="188">
        <f t="shared" si="6"/>
        <v>14</v>
      </c>
      <c r="K44" s="188">
        <f t="shared" si="6"/>
        <v>28</v>
      </c>
      <c r="L44" s="188">
        <f t="shared" si="6"/>
        <v>28</v>
      </c>
    </row>
  </sheetData>
  <mergeCells count="29">
    <mergeCell ref="L7:L8"/>
    <mergeCell ref="L27:L28"/>
    <mergeCell ref="C27:C28"/>
    <mergeCell ref="D7:D8"/>
    <mergeCell ref="F7:G7"/>
    <mergeCell ref="H7:H8"/>
    <mergeCell ref="H27:H28"/>
    <mergeCell ref="I27:J27"/>
    <mergeCell ref="A15:L15"/>
    <mergeCell ref="A35:L35"/>
    <mergeCell ref="A40:L40"/>
    <mergeCell ref="A3:L3"/>
    <mergeCell ref="A4:L4"/>
    <mergeCell ref="A5:L5"/>
    <mergeCell ref="D27:E28"/>
    <mergeCell ref="K27:K28"/>
    <mergeCell ref="B27:B28"/>
    <mergeCell ref="A20:L20"/>
    <mergeCell ref="F27:G27"/>
    <mergeCell ref="A1:E1"/>
    <mergeCell ref="I7:J7"/>
    <mergeCell ref="K7:K8"/>
    <mergeCell ref="A26:K26"/>
    <mergeCell ref="A27:A28"/>
    <mergeCell ref="A2:E2"/>
    <mergeCell ref="A6:K6"/>
    <mergeCell ref="A7:A8"/>
    <mergeCell ref="B7:B8"/>
    <mergeCell ref="C7:C8"/>
  </mergeCells>
  <pageMargins left="0.67" right="0.48" top="0.41" bottom="0.43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5.42578125" bestFit="1" customWidth="1"/>
    <col min="4" max="4" width="7.85546875" hidden="1" customWidth="1"/>
    <col min="5" max="12" width="7.855468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117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s="172" customFormat="1" ht="23.25" customHeight="1" thickBot="1" x14ac:dyDescent="0.3">
      <c r="A6" s="317" t="s">
        <v>100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</row>
    <row r="7" spans="1:12" ht="15.95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5.95" customHeight="1" thickBot="1" x14ac:dyDescent="0.3">
      <c r="A8" s="285"/>
      <c r="B8" s="285"/>
      <c r="C8" s="285"/>
      <c r="D8" s="322"/>
      <c r="E8" s="250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9" si="1">H9-I9</f>
        <v>2</v>
      </c>
      <c r="K9" s="191">
        <v>3</v>
      </c>
      <c r="L9" s="192"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2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2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2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2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v>0</v>
      </c>
      <c r="K13" s="203">
        <v>2</v>
      </c>
      <c r="L13" s="204"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2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>K14-D14</f>
        <v>1</v>
      </c>
    </row>
    <row r="15" spans="1:12" ht="18.95" customHeight="1" thickBot="1" x14ac:dyDescent="0.3">
      <c r="A15" s="318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20"/>
    </row>
    <row r="16" spans="1:12" ht="18.95" customHeight="1" x14ac:dyDescent="0.25">
      <c r="A16" s="70">
        <v>7</v>
      </c>
      <c r="B16" s="209" t="s">
        <v>46</v>
      </c>
      <c r="C16" s="194">
        <f t="shared" si="2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 t="shared" si="1"/>
        <v>1</v>
      </c>
      <c r="K16" s="210">
        <v>2</v>
      </c>
      <c r="L16" s="211">
        <v>2</v>
      </c>
    </row>
    <row r="17" spans="1:12" ht="18.95" customHeight="1" x14ac:dyDescent="0.25">
      <c r="A17" s="41">
        <v>8</v>
      </c>
      <c r="B17" s="212" t="s">
        <v>5</v>
      </c>
      <c r="C17" s="194">
        <f t="shared" si="2"/>
        <v>36</v>
      </c>
      <c r="D17" s="213"/>
      <c r="E17" s="214">
        <v>2</v>
      </c>
      <c r="F17" s="214">
        <v>1</v>
      </c>
      <c r="G17" s="213">
        <f>E17-F17</f>
        <v>1</v>
      </c>
      <c r="H17" s="214">
        <v>2</v>
      </c>
      <c r="I17" s="214">
        <v>1</v>
      </c>
      <c r="J17" s="213">
        <f t="shared" si="1"/>
        <v>1</v>
      </c>
      <c r="K17" s="214">
        <v>2</v>
      </c>
      <c r="L17" s="215">
        <v>2</v>
      </c>
    </row>
    <row r="18" spans="1:12" ht="18.95" customHeight="1" x14ac:dyDescent="0.25">
      <c r="A18" s="41">
        <v>9</v>
      </c>
      <c r="B18" s="212" t="s">
        <v>6</v>
      </c>
      <c r="C18" s="194">
        <f t="shared" si="2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 t="shared" si="1"/>
        <v>1</v>
      </c>
      <c r="K18" s="214">
        <v>2</v>
      </c>
      <c r="L18" s="215">
        <v>2</v>
      </c>
    </row>
    <row r="19" spans="1:12" ht="18.95" customHeight="1" thickBot="1" x14ac:dyDescent="0.3">
      <c r="A19" s="71">
        <v>10</v>
      </c>
      <c r="B19" s="216" t="s">
        <v>90</v>
      </c>
      <c r="C19" s="194">
        <f t="shared" si="2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 t="shared" si="1"/>
        <v>1</v>
      </c>
      <c r="K19" s="218">
        <v>2</v>
      </c>
      <c r="L19" s="219">
        <v>2</v>
      </c>
    </row>
    <row r="20" spans="1:12" ht="18.95" customHeight="1" thickBot="1" x14ac:dyDescent="0.3">
      <c r="A20" s="318"/>
      <c r="B20" s="319"/>
      <c r="C20" s="319">
        <f t="shared" si="2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>K20-D20</f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2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>K21-D21</f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2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>K22-D22</f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2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>K23-D23</f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>SUM(D9:D23)</f>
        <v>0</v>
      </c>
      <c r="E24" s="188">
        <f t="shared" ref="E24:L24" si="3">SUM(E9:E23)</f>
        <v>29</v>
      </c>
      <c r="F24" s="188">
        <f t="shared" si="3"/>
        <v>15</v>
      </c>
      <c r="G24" s="188">
        <f t="shared" si="3"/>
        <v>14</v>
      </c>
      <c r="H24" s="188">
        <f t="shared" si="3"/>
        <v>28</v>
      </c>
      <c r="I24" s="188">
        <f t="shared" si="3"/>
        <v>15</v>
      </c>
      <c r="J24" s="188">
        <f t="shared" si="3"/>
        <v>14</v>
      </c>
      <c r="K24" s="188">
        <f t="shared" si="3"/>
        <v>28</v>
      </c>
      <c r="L24" s="188">
        <f t="shared" si="3"/>
        <v>28</v>
      </c>
    </row>
    <row r="25" spans="1:12" ht="9.75" customHeight="1" x14ac:dyDescent="0.25">
      <c r="A25" s="233"/>
      <c r="B25" s="233"/>
      <c r="C25" s="234"/>
      <c r="D25" s="234"/>
      <c r="E25" s="234"/>
      <c r="F25" s="234"/>
      <c r="G25" s="234"/>
      <c r="H25" s="234"/>
      <c r="I25" s="234"/>
      <c r="J25" s="234"/>
      <c r="K25" s="234"/>
      <c r="L25" s="234"/>
    </row>
    <row r="26" spans="1:12" s="172" customFormat="1" ht="25.5" customHeight="1" thickBot="1" x14ac:dyDescent="0.3">
      <c r="A26" s="286" t="s">
        <v>101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78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79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9" si="4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5">E30*7+(F30+G30)+H30*6+(I30+J30)+ K30+L30</f>
        <v>51</v>
      </c>
      <c r="D30" s="195"/>
      <c r="E30" s="195">
        <v>3</v>
      </c>
      <c r="F30" s="195">
        <v>1</v>
      </c>
      <c r="G30" s="195">
        <f t="shared" si="4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5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5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5"/>
        <v>34</v>
      </c>
      <c r="D33" s="195"/>
      <c r="E33" s="203">
        <v>2</v>
      </c>
      <c r="F33" s="203">
        <v>2</v>
      </c>
      <c r="G33" s="195">
        <f t="shared" si="4"/>
        <v>0</v>
      </c>
      <c r="H33" s="203">
        <v>2</v>
      </c>
      <c r="I33" s="203">
        <v>2</v>
      </c>
      <c r="J33" s="195"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5"/>
        <v>17</v>
      </c>
      <c r="D34" s="206"/>
      <c r="E34" s="207">
        <v>1</v>
      </c>
      <c r="F34" s="207"/>
      <c r="G34" s="206">
        <f t="shared" si="4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5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46</v>
      </c>
      <c r="C36" s="194">
        <f t="shared" si="5"/>
        <v>34</v>
      </c>
      <c r="D36" s="210"/>
      <c r="E36" s="210">
        <v>2</v>
      </c>
      <c r="F36" s="210">
        <v>1</v>
      </c>
      <c r="G36" s="210">
        <f t="shared" si="4"/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5</v>
      </c>
      <c r="C37" s="194">
        <f t="shared" si="5"/>
        <v>34</v>
      </c>
      <c r="D37" s="213"/>
      <c r="E37" s="214">
        <v>2</v>
      </c>
      <c r="F37" s="214">
        <v>1</v>
      </c>
      <c r="G37" s="213">
        <f t="shared" si="4"/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6</v>
      </c>
      <c r="C38" s="194">
        <f t="shared" si="5"/>
        <v>34</v>
      </c>
      <c r="D38" s="213"/>
      <c r="E38" s="214">
        <v>2</v>
      </c>
      <c r="F38" s="214">
        <v>1</v>
      </c>
      <c r="G38" s="213">
        <f t="shared" si="4"/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90</v>
      </c>
      <c r="C39" s="194">
        <f t="shared" si="5"/>
        <v>34</v>
      </c>
      <c r="D39" s="217"/>
      <c r="E39" s="218">
        <v>2</v>
      </c>
      <c r="F39" s="218">
        <v>1</v>
      </c>
      <c r="G39" s="217">
        <f t="shared" si="4"/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5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5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5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5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44</v>
      </c>
      <c r="B44" s="187">
        <f>C24+C44</f>
        <v>997</v>
      </c>
      <c r="C44" s="188">
        <f>SUM(C29:C43)</f>
        <v>484</v>
      </c>
      <c r="D44" s="188"/>
      <c r="E44" s="188">
        <f t="shared" ref="E44:L44" si="6">SUM(E29:E43)</f>
        <v>28</v>
      </c>
      <c r="F44" s="188">
        <f t="shared" si="6"/>
        <v>15</v>
      </c>
      <c r="G44" s="188">
        <f t="shared" si="6"/>
        <v>14</v>
      </c>
      <c r="H44" s="188">
        <f t="shared" si="6"/>
        <v>29</v>
      </c>
      <c r="I44" s="188">
        <f t="shared" si="6"/>
        <v>15</v>
      </c>
      <c r="J44" s="188">
        <f t="shared" si="6"/>
        <v>14</v>
      </c>
      <c r="K44" s="188">
        <f t="shared" si="6"/>
        <v>28</v>
      </c>
      <c r="L44" s="188">
        <f t="shared" si="6"/>
        <v>28</v>
      </c>
    </row>
  </sheetData>
  <mergeCells count="29">
    <mergeCell ref="D7:D8"/>
    <mergeCell ref="F7:G7"/>
    <mergeCell ref="H7:H8"/>
    <mergeCell ref="A1:E1"/>
    <mergeCell ref="A2:E2"/>
    <mergeCell ref="A3:L3"/>
    <mergeCell ref="A4:L4"/>
    <mergeCell ref="A5:L5"/>
    <mergeCell ref="A6:K6"/>
    <mergeCell ref="H27:H28"/>
    <mergeCell ref="I7:J7"/>
    <mergeCell ref="K7:K8"/>
    <mergeCell ref="L7:L8"/>
    <mergeCell ref="A15:L15"/>
    <mergeCell ref="A20:L20"/>
    <mergeCell ref="A26:K26"/>
    <mergeCell ref="A7:A8"/>
    <mergeCell ref="B7:B8"/>
    <mergeCell ref="C7:C8"/>
    <mergeCell ref="I27:J27"/>
    <mergeCell ref="K27:K28"/>
    <mergeCell ref="L27:L28"/>
    <mergeCell ref="A35:L35"/>
    <mergeCell ref="A40:L40"/>
    <mergeCell ref="A27:A28"/>
    <mergeCell ref="B27:B28"/>
    <mergeCell ref="C27:C28"/>
    <mergeCell ref="D27:E28"/>
    <mergeCell ref="F27:G27"/>
  </mergeCells>
  <pageMargins left="0.67" right="0.48" top="0.41" bottom="0.43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selection activeCell="A5" sqref="A5:L5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5.42578125" bestFit="1" customWidth="1"/>
    <col min="4" max="4" width="7.85546875" hidden="1" customWidth="1"/>
    <col min="5" max="12" width="7.85546875" customWidth="1"/>
  </cols>
  <sheetData>
    <row r="1" spans="1:12" x14ac:dyDescent="0.25">
      <c r="A1" s="291" t="s">
        <v>91</v>
      </c>
      <c r="B1" s="291"/>
      <c r="C1" s="291"/>
      <c r="D1" s="291"/>
      <c r="E1" s="291"/>
      <c r="F1" s="1"/>
      <c r="G1" s="1"/>
      <c r="H1" s="1"/>
      <c r="I1" s="1"/>
      <c r="J1" s="1"/>
      <c r="K1" s="1"/>
    </row>
    <row r="2" spans="1:12" s="27" customFormat="1" x14ac:dyDescent="0.25">
      <c r="A2" s="293" t="s">
        <v>18</v>
      </c>
      <c r="B2" s="293"/>
      <c r="C2" s="293"/>
      <c r="D2" s="293"/>
      <c r="E2" s="293"/>
    </row>
    <row r="3" spans="1:12" ht="24" customHeight="1" x14ac:dyDescent="0.3">
      <c r="A3" s="294" t="s">
        <v>35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16.5" x14ac:dyDescent="0.25">
      <c r="A4" s="295" t="s">
        <v>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ht="16.5" customHeight="1" x14ac:dyDescent="0.25">
      <c r="A5" s="292" t="s">
        <v>115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</row>
    <row r="6" spans="1:12" s="172" customFormat="1" ht="23.25" customHeight="1" thickBot="1" x14ac:dyDescent="0.3">
      <c r="A6" s="317" t="s">
        <v>102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</row>
    <row r="7" spans="1:12" ht="15.95" customHeight="1" thickBot="1" x14ac:dyDescent="0.3">
      <c r="A7" s="284" t="s">
        <v>16</v>
      </c>
      <c r="B7" s="284" t="s">
        <v>19</v>
      </c>
      <c r="C7" s="284" t="s">
        <v>20</v>
      </c>
      <c r="D7" s="321" t="s">
        <v>68</v>
      </c>
      <c r="E7" s="3" t="s">
        <v>34</v>
      </c>
      <c r="F7" s="280" t="s">
        <v>24</v>
      </c>
      <c r="G7" s="281"/>
      <c r="H7" s="284" t="s">
        <v>40</v>
      </c>
      <c r="I7" s="280" t="s">
        <v>27</v>
      </c>
      <c r="J7" s="281"/>
      <c r="K7" s="278" t="s">
        <v>82</v>
      </c>
      <c r="L7" s="278" t="s">
        <v>83</v>
      </c>
    </row>
    <row r="8" spans="1:12" ht="15.95" customHeight="1" thickBot="1" x14ac:dyDescent="0.3">
      <c r="A8" s="285"/>
      <c r="B8" s="285"/>
      <c r="C8" s="285"/>
      <c r="D8" s="322"/>
      <c r="E8" s="250"/>
      <c r="F8" s="25" t="s">
        <v>33</v>
      </c>
      <c r="G8" s="26" t="s">
        <v>32</v>
      </c>
      <c r="H8" s="285"/>
      <c r="I8" s="25" t="s">
        <v>33</v>
      </c>
      <c r="J8" s="26" t="s">
        <v>32</v>
      </c>
      <c r="K8" s="279"/>
      <c r="L8" s="279"/>
    </row>
    <row r="9" spans="1:12" ht="18.95" customHeight="1" x14ac:dyDescent="0.25">
      <c r="A9" s="67">
        <v>1</v>
      </c>
      <c r="B9" s="189" t="s">
        <v>7</v>
      </c>
      <c r="C9" s="190">
        <f>D9+E9*7+(F9+G9)+H9*7+(I9+J9)+ K9+L9</f>
        <v>54</v>
      </c>
      <c r="D9" s="191"/>
      <c r="E9" s="191">
        <v>3</v>
      </c>
      <c r="F9" s="191">
        <v>1</v>
      </c>
      <c r="G9" s="191">
        <f t="shared" ref="G9:G14" si="0">E9-F9</f>
        <v>2</v>
      </c>
      <c r="H9" s="191">
        <v>3</v>
      </c>
      <c r="I9" s="191">
        <v>1</v>
      </c>
      <c r="J9" s="191">
        <f t="shared" ref="J9:J19" si="1">H9-I9</f>
        <v>2</v>
      </c>
      <c r="K9" s="191">
        <v>3</v>
      </c>
      <c r="L9" s="192">
        <v>3</v>
      </c>
    </row>
    <row r="10" spans="1:12" ht="18.95" customHeight="1" x14ac:dyDescent="0.25">
      <c r="A10" s="68">
        <v>2</v>
      </c>
      <c r="B10" s="193" t="s">
        <v>3</v>
      </c>
      <c r="C10" s="194">
        <f t="shared" ref="C10:C23" si="2">D10+E10*7+(F10+G10)+H10*7+(I10+J10)+ K10+L10</f>
        <v>54</v>
      </c>
      <c r="D10" s="195"/>
      <c r="E10" s="195">
        <v>3</v>
      </c>
      <c r="F10" s="195">
        <v>1</v>
      </c>
      <c r="G10" s="195">
        <f t="shared" si="0"/>
        <v>2</v>
      </c>
      <c r="H10" s="195">
        <v>3</v>
      </c>
      <c r="I10" s="195">
        <v>1</v>
      </c>
      <c r="J10" s="195">
        <f t="shared" si="1"/>
        <v>2</v>
      </c>
      <c r="K10" s="195">
        <v>3</v>
      </c>
      <c r="L10" s="196">
        <v>3</v>
      </c>
    </row>
    <row r="11" spans="1:12" ht="18.95" customHeight="1" x14ac:dyDescent="0.25">
      <c r="A11" s="68">
        <v>3</v>
      </c>
      <c r="B11" s="197" t="s">
        <v>8</v>
      </c>
      <c r="C11" s="194">
        <f t="shared" si="2"/>
        <v>54</v>
      </c>
      <c r="D11" s="195"/>
      <c r="E11" s="195">
        <v>3</v>
      </c>
      <c r="F11" s="195">
        <v>1</v>
      </c>
      <c r="G11" s="195">
        <v>2</v>
      </c>
      <c r="H11" s="195">
        <v>3</v>
      </c>
      <c r="I11" s="195">
        <v>1</v>
      </c>
      <c r="J11" s="195">
        <v>2</v>
      </c>
      <c r="K11" s="195">
        <v>3</v>
      </c>
      <c r="L11" s="196">
        <v>3</v>
      </c>
    </row>
    <row r="12" spans="1:12" ht="18.95" customHeight="1" x14ac:dyDescent="0.25">
      <c r="A12" s="68">
        <v>4</v>
      </c>
      <c r="B12" s="197" t="s">
        <v>9</v>
      </c>
      <c r="C12" s="194">
        <f t="shared" si="2"/>
        <v>27</v>
      </c>
      <c r="D12" s="198"/>
      <c r="E12" s="199">
        <v>2</v>
      </c>
      <c r="F12" s="200">
        <v>1</v>
      </c>
      <c r="G12" s="201">
        <v>1</v>
      </c>
      <c r="H12" s="200">
        <v>1</v>
      </c>
      <c r="I12" s="200">
        <v>1</v>
      </c>
      <c r="J12" s="201">
        <v>1</v>
      </c>
      <c r="K12" s="200">
        <v>1</v>
      </c>
      <c r="L12" s="202">
        <v>1</v>
      </c>
    </row>
    <row r="13" spans="1:12" ht="18.95" customHeight="1" x14ac:dyDescent="0.25">
      <c r="A13" s="68">
        <v>5</v>
      </c>
      <c r="B13" s="197" t="s">
        <v>13</v>
      </c>
      <c r="C13" s="194">
        <f t="shared" si="2"/>
        <v>36</v>
      </c>
      <c r="D13" s="195"/>
      <c r="E13" s="203">
        <v>2</v>
      </c>
      <c r="F13" s="203">
        <v>2</v>
      </c>
      <c r="G13" s="195">
        <f t="shared" si="0"/>
        <v>0</v>
      </c>
      <c r="H13" s="203">
        <v>2</v>
      </c>
      <c r="I13" s="203">
        <v>2</v>
      </c>
      <c r="J13" s="195">
        <v>0</v>
      </c>
      <c r="K13" s="203">
        <v>2</v>
      </c>
      <c r="L13" s="204">
        <v>2</v>
      </c>
    </row>
    <row r="14" spans="1:12" ht="18.95" customHeight="1" thickBot="1" x14ac:dyDescent="0.3">
      <c r="A14" s="69">
        <v>6</v>
      </c>
      <c r="B14" s="205" t="s">
        <v>14</v>
      </c>
      <c r="C14" s="194">
        <f t="shared" si="2"/>
        <v>18</v>
      </c>
      <c r="D14" s="206"/>
      <c r="E14" s="207">
        <v>1</v>
      </c>
      <c r="F14" s="207"/>
      <c r="G14" s="206">
        <f t="shared" si="0"/>
        <v>1</v>
      </c>
      <c r="H14" s="207">
        <v>1</v>
      </c>
      <c r="I14" s="207"/>
      <c r="J14" s="206">
        <f t="shared" si="1"/>
        <v>1</v>
      </c>
      <c r="K14" s="207">
        <v>1</v>
      </c>
      <c r="L14" s="208">
        <f>K14-D14</f>
        <v>1</v>
      </c>
    </row>
    <row r="15" spans="1:12" ht="18.95" customHeight="1" thickBot="1" x14ac:dyDescent="0.3">
      <c r="A15" s="318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20"/>
    </row>
    <row r="16" spans="1:12" ht="18.95" customHeight="1" x14ac:dyDescent="0.25">
      <c r="A16" s="70">
        <v>7</v>
      </c>
      <c r="B16" s="209" t="s">
        <v>46</v>
      </c>
      <c r="C16" s="194">
        <f t="shared" si="2"/>
        <v>36</v>
      </c>
      <c r="D16" s="210"/>
      <c r="E16" s="210">
        <v>2</v>
      </c>
      <c r="F16" s="210">
        <v>1</v>
      </c>
      <c r="G16" s="210">
        <f>E16-F16</f>
        <v>1</v>
      </c>
      <c r="H16" s="210">
        <v>2</v>
      </c>
      <c r="I16" s="210">
        <v>1</v>
      </c>
      <c r="J16" s="210">
        <f t="shared" si="1"/>
        <v>1</v>
      </c>
      <c r="K16" s="210">
        <v>2</v>
      </c>
      <c r="L16" s="211">
        <v>2</v>
      </c>
    </row>
    <row r="17" spans="1:12" ht="18.95" customHeight="1" x14ac:dyDescent="0.25">
      <c r="A17" s="41">
        <v>8</v>
      </c>
      <c r="B17" s="212" t="s">
        <v>5</v>
      </c>
      <c r="C17" s="194">
        <f t="shared" si="2"/>
        <v>36</v>
      </c>
      <c r="D17" s="213"/>
      <c r="E17" s="214">
        <v>2</v>
      </c>
      <c r="F17" s="214">
        <v>1</v>
      </c>
      <c r="G17" s="213">
        <f>E17-F17</f>
        <v>1</v>
      </c>
      <c r="H17" s="214">
        <v>2</v>
      </c>
      <c r="I17" s="214">
        <v>1</v>
      </c>
      <c r="J17" s="213">
        <f t="shared" si="1"/>
        <v>1</v>
      </c>
      <c r="K17" s="214">
        <v>2</v>
      </c>
      <c r="L17" s="215">
        <v>2</v>
      </c>
    </row>
    <row r="18" spans="1:12" ht="18.95" customHeight="1" x14ac:dyDescent="0.25">
      <c r="A18" s="41">
        <v>9</v>
      </c>
      <c r="B18" s="212" t="s">
        <v>10</v>
      </c>
      <c r="C18" s="194">
        <f t="shared" si="2"/>
        <v>36</v>
      </c>
      <c r="D18" s="213"/>
      <c r="E18" s="214">
        <v>2</v>
      </c>
      <c r="F18" s="214">
        <v>1</v>
      </c>
      <c r="G18" s="213">
        <f>E18-F18</f>
        <v>1</v>
      </c>
      <c r="H18" s="214">
        <v>2</v>
      </c>
      <c r="I18" s="214">
        <v>1</v>
      </c>
      <c r="J18" s="213">
        <f t="shared" si="1"/>
        <v>1</v>
      </c>
      <c r="K18" s="214">
        <v>2</v>
      </c>
      <c r="L18" s="215">
        <v>2</v>
      </c>
    </row>
    <row r="19" spans="1:12" ht="18.95" customHeight="1" thickBot="1" x14ac:dyDescent="0.3">
      <c r="A19" s="71">
        <v>10</v>
      </c>
      <c r="B19" s="216" t="s">
        <v>90</v>
      </c>
      <c r="C19" s="194">
        <f t="shared" si="2"/>
        <v>36</v>
      </c>
      <c r="D19" s="217"/>
      <c r="E19" s="218">
        <v>2</v>
      </c>
      <c r="F19" s="218">
        <v>1</v>
      </c>
      <c r="G19" s="217">
        <f>E19-F19</f>
        <v>1</v>
      </c>
      <c r="H19" s="218">
        <v>2</v>
      </c>
      <c r="I19" s="218">
        <v>1</v>
      </c>
      <c r="J19" s="217">
        <f t="shared" si="1"/>
        <v>1</v>
      </c>
      <c r="K19" s="218">
        <v>2</v>
      </c>
      <c r="L19" s="219">
        <v>2</v>
      </c>
    </row>
    <row r="20" spans="1:12" ht="18.95" customHeight="1" thickBot="1" x14ac:dyDescent="0.3">
      <c r="A20" s="318"/>
      <c r="B20" s="319"/>
      <c r="C20" s="319">
        <f t="shared" si="2"/>
        <v>0</v>
      </c>
      <c r="D20" s="319"/>
      <c r="E20" s="319"/>
      <c r="F20" s="319"/>
      <c r="G20" s="319"/>
      <c r="H20" s="319"/>
      <c r="I20" s="319"/>
      <c r="J20" s="319"/>
      <c r="K20" s="319"/>
      <c r="L20" s="320">
        <f>K20-D20</f>
        <v>0</v>
      </c>
    </row>
    <row r="21" spans="1:12" ht="18.95" customHeight="1" x14ac:dyDescent="0.25">
      <c r="A21" s="72">
        <v>11</v>
      </c>
      <c r="B21" s="220" t="s">
        <v>42</v>
      </c>
      <c r="C21" s="194">
        <f t="shared" si="2"/>
        <v>54</v>
      </c>
      <c r="D21" s="221"/>
      <c r="E21" s="222">
        <v>3</v>
      </c>
      <c r="F21" s="222">
        <v>2</v>
      </c>
      <c r="G21" s="222">
        <v>1</v>
      </c>
      <c r="H21" s="222">
        <v>3</v>
      </c>
      <c r="I21" s="222">
        <v>2</v>
      </c>
      <c r="J21" s="222">
        <v>1</v>
      </c>
      <c r="K21" s="222">
        <v>3</v>
      </c>
      <c r="L21" s="223">
        <f>K21-D21</f>
        <v>3</v>
      </c>
    </row>
    <row r="22" spans="1:12" ht="18.95" customHeight="1" x14ac:dyDescent="0.25">
      <c r="A22" s="42">
        <v>12</v>
      </c>
      <c r="B22" s="224" t="s">
        <v>43</v>
      </c>
      <c r="C22" s="194">
        <f t="shared" si="2"/>
        <v>18</v>
      </c>
      <c r="D22" s="225"/>
      <c r="E22" s="226">
        <v>1</v>
      </c>
      <c r="F22" s="226">
        <v>0</v>
      </c>
      <c r="G22" s="226">
        <v>1</v>
      </c>
      <c r="H22" s="226">
        <v>1</v>
      </c>
      <c r="I22" s="226">
        <v>0</v>
      </c>
      <c r="J22" s="226">
        <v>1</v>
      </c>
      <c r="K22" s="226">
        <v>1</v>
      </c>
      <c r="L22" s="227">
        <f>K22-D22</f>
        <v>1</v>
      </c>
    </row>
    <row r="23" spans="1:12" ht="18.95" customHeight="1" thickBot="1" x14ac:dyDescent="0.3">
      <c r="A23" s="42">
        <v>13</v>
      </c>
      <c r="B23" s="228" t="s">
        <v>86</v>
      </c>
      <c r="C23" s="229">
        <f t="shared" si="2"/>
        <v>54</v>
      </c>
      <c r="D23" s="230"/>
      <c r="E23" s="231">
        <v>3</v>
      </c>
      <c r="F23" s="231">
        <v>3</v>
      </c>
      <c r="G23" s="231">
        <f>E23-F23</f>
        <v>0</v>
      </c>
      <c r="H23" s="231">
        <v>3</v>
      </c>
      <c r="I23" s="231">
        <v>3</v>
      </c>
      <c r="J23" s="231">
        <f>H23-I23</f>
        <v>0</v>
      </c>
      <c r="K23" s="231">
        <v>3</v>
      </c>
      <c r="L23" s="232">
        <f>K23-D23</f>
        <v>3</v>
      </c>
    </row>
    <row r="24" spans="1:12" s="172" customFormat="1" ht="18.95" customHeight="1" thickBot="1" x14ac:dyDescent="0.3">
      <c r="A24" s="186" t="s">
        <v>44</v>
      </c>
      <c r="B24" s="187"/>
      <c r="C24" s="188">
        <f>SUM(C9:C23)</f>
        <v>513</v>
      </c>
      <c r="D24" s="188">
        <f>SUM(D9:D23)</f>
        <v>0</v>
      </c>
      <c r="E24" s="188">
        <f t="shared" ref="E24:L24" si="3">SUM(E9:E23)</f>
        <v>29</v>
      </c>
      <c r="F24" s="188">
        <f t="shared" si="3"/>
        <v>15</v>
      </c>
      <c r="G24" s="188">
        <f t="shared" si="3"/>
        <v>14</v>
      </c>
      <c r="H24" s="188">
        <f t="shared" si="3"/>
        <v>28</v>
      </c>
      <c r="I24" s="188">
        <f t="shared" si="3"/>
        <v>15</v>
      </c>
      <c r="J24" s="188">
        <f t="shared" si="3"/>
        <v>14</v>
      </c>
      <c r="K24" s="188">
        <f t="shared" si="3"/>
        <v>28</v>
      </c>
      <c r="L24" s="188">
        <f t="shared" si="3"/>
        <v>28</v>
      </c>
    </row>
    <row r="25" spans="1:12" ht="9.75" customHeight="1" x14ac:dyDescent="0.25">
      <c r="A25" s="233"/>
      <c r="B25" s="233"/>
      <c r="C25" s="234"/>
      <c r="D25" s="234"/>
      <c r="E25" s="234"/>
      <c r="F25" s="234"/>
      <c r="G25" s="234"/>
      <c r="H25" s="234"/>
      <c r="I25" s="234"/>
      <c r="J25" s="234"/>
      <c r="K25" s="234"/>
      <c r="L25" s="234"/>
    </row>
    <row r="26" spans="1:12" s="172" customFormat="1" ht="25.5" customHeight="1" thickBot="1" x14ac:dyDescent="0.3">
      <c r="A26" s="286" t="s">
        <v>103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2" ht="17.100000000000001" customHeight="1" thickBot="1" x14ac:dyDescent="0.3">
      <c r="A27" s="278" t="s">
        <v>16</v>
      </c>
      <c r="B27" s="284" t="s">
        <v>19</v>
      </c>
      <c r="C27" s="282" t="s">
        <v>23</v>
      </c>
      <c r="D27" s="297" t="s">
        <v>28</v>
      </c>
      <c r="E27" s="298"/>
      <c r="F27" s="280" t="s">
        <v>29</v>
      </c>
      <c r="G27" s="281"/>
      <c r="H27" s="289" t="s">
        <v>31</v>
      </c>
      <c r="I27" s="280" t="s">
        <v>30</v>
      </c>
      <c r="J27" s="281"/>
      <c r="K27" s="282" t="s">
        <v>84</v>
      </c>
      <c r="L27" s="282" t="s">
        <v>85</v>
      </c>
    </row>
    <row r="28" spans="1:12" ht="17.100000000000001" customHeight="1" thickBot="1" x14ac:dyDescent="0.3">
      <c r="A28" s="279"/>
      <c r="B28" s="285"/>
      <c r="C28" s="283"/>
      <c r="D28" s="299"/>
      <c r="E28" s="300"/>
      <c r="F28" s="3" t="s">
        <v>25</v>
      </c>
      <c r="G28" s="3" t="s">
        <v>26</v>
      </c>
      <c r="H28" s="290"/>
      <c r="I28" s="3" t="s">
        <v>25</v>
      </c>
      <c r="J28" s="3" t="s">
        <v>32</v>
      </c>
      <c r="K28" s="283"/>
      <c r="L28" s="283"/>
    </row>
    <row r="29" spans="1:12" ht="18.95" customHeight="1" x14ac:dyDescent="0.25">
      <c r="A29" s="67">
        <v>1</v>
      </c>
      <c r="B29" s="189" t="s">
        <v>7</v>
      </c>
      <c r="C29" s="190">
        <f>E29*7+(F29+G29)+H29*6+(I29+J29)+ K29+L29</f>
        <v>51</v>
      </c>
      <c r="D29" s="191"/>
      <c r="E29" s="191">
        <v>3</v>
      </c>
      <c r="F29" s="191">
        <v>1</v>
      </c>
      <c r="G29" s="191">
        <f t="shared" ref="G29:G39" si="4">E29-F29</f>
        <v>2</v>
      </c>
      <c r="H29" s="191">
        <v>3</v>
      </c>
      <c r="I29" s="191">
        <v>1</v>
      </c>
      <c r="J29" s="191">
        <f>H29-I29</f>
        <v>2</v>
      </c>
      <c r="K29" s="191">
        <v>3</v>
      </c>
      <c r="L29" s="192">
        <v>3</v>
      </c>
    </row>
    <row r="30" spans="1:12" ht="18.95" customHeight="1" x14ac:dyDescent="0.25">
      <c r="A30" s="68">
        <v>2</v>
      </c>
      <c r="B30" s="193" t="s">
        <v>3</v>
      </c>
      <c r="C30" s="194">
        <f t="shared" ref="C30:C43" si="5">E30*7+(F30+G30)+H30*6+(I30+J30)+ K30+L30</f>
        <v>51</v>
      </c>
      <c r="D30" s="195"/>
      <c r="E30" s="195">
        <v>3</v>
      </c>
      <c r="F30" s="195">
        <v>1</v>
      </c>
      <c r="G30" s="195">
        <f t="shared" si="4"/>
        <v>2</v>
      </c>
      <c r="H30" s="195">
        <v>3</v>
      </c>
      <c r="I30" s="195">
        <v>1</v>
      </c>
      <c r="J30" s="195">
        <f>H30-I30</f>
        <v>2</v>
      </c>
      <c r="K30" s="195">
        <v>3</v>
      </c>
      <c r="L30" s="196">
        <v>3</v>
      </c>
    </row>
    <row r="31" spans="1:12" ht="18.95" customHeight="1" x14ac:dyDescent="0.25">
      <c r="A31" s="68">
        <v>3</v>
      </c>
      <c r="B31" s="197" t="s">
        <v>8</v>
      </c>
      <c r="C31" s="194">
        <f t="shared" si="5"/>
        <v>51</v>
      </c>
      <c r="D31" s="195"/>
      <c r="E31" s="195">
        <v>3</v>
      </c>
      <c r="F31" s="195">
        <v>1</v>
      </c>
      <c r="G31" s="195">
        <v>2</v>
      </c>
      <c r="H31" s="195">
        <v>3</v>
      </c>
      <c r="I31" s="195">
        <v>1</v>
      </c>
      <c r="J31" s="195">
        <v>2</v>
      </c>
      <c r="K31" s="195">
        <v>3</v>
      </c>
      <c r="L31" s="196">
        <v>3</v>
      </c>
    </row>
    <row r="32" spans="1:12" ht="18.95" customHeight="1" x14ac:dyDescent="0.25">
      <c r="A32" s="68">
        <v>4</v>
      </c>
      <c r="B32" s="197" t="s">
        <v>9</v>
      </c>
      <c r="C32" s="194">
        <f t="shared" si="5"/>
        <v>25</v>
      </c>
      <c r="D32" s="198"/>
      <c r="E32" s="199">
        <v>1</v>
      </c>
      <c r="F32" s="200">
        <v>1</v>
      </c>
      <c r="G32" s="201">
        <v>1</v>
      </c>
      <c r="H32" s="200">
        <v>2</v>
      </c>
      <c r="I32" s="200">
        <v>1</v>
      </c>
      <c r="J32" s="201">
        <v>1</v>
      </c>
      <c r="K32" s="200">
        <v>1</v>
      </c>
      <c r="L32" s="202">
        <v>1</v>
      </c>
    </row>
    <row r="33" spans="1:12" ht="18.95" customHeight="1" x14ac:dyDescent="0.25">
      <c r="A33" s="68">
        <v>5</v>
      </c>
      <c r="B33" s="197" t="s">
        <v>13</v>
      </c>
      <c r="C33" s="194">
        <f t="shared" si="5"/>
        <v>34</v>
      </c>
      <c r="D33" s="195"/>
      <c r="E33" s="203">
        <v>2</v>
      </c>
      <c r="F33" s="203">
        <v>2</v>
      </c>
      <c r="G33" s="195">
        <f t="shared" si="4"/>
        <v>0</v>
      </c>
      <c r="H33" s="203">
        <v>2</v>
      </c>
      <c r="I33" s="203">
        <v>2</v>
      </c>
      <c r="J33" s="195">
        <v>0</v>
      </c>
      <c r="K33" s="203">
        <v>2</v>
      </c>
      <c r="L33" s="204">
        <v>2</v>
      </c>
    </row>
    <row r="34" spans="1:12" ht="18.95" customHeight="1" thickBot="1" x14ac:dyDescent="0.3">
      <c r="A34" s="69">
        <v>6</v>
      </c>
      <c r="B34" s="205" t="s">
        <v>14</v>
      </c>
      <c r="C34" s="194">
        <f t="shared" si="5"/>
        <v>17</v>
      </c>
      <c r="D34" s="206"/>
      <c r="E34" s="207">
        <v>1</v>
      </c>
      <c r="F34" s="207"/>
      <c r="G34" s="206">
        <f t="shared" si="4"/>
        <v>1</v>
      </c>
      <c r="H34" s="207">
        <v>1</v>
      </c>
      <c r="I34" s="207"/>
      <c r="J34" s="206">
        <v>1</v>
      </c>
      <c r="K34" s="207">
        <v>1</v>
      </c>
      <c r="L34" s="208">
        <v>1</v>
      </c>
    </row>
    <row r="35" spans="1:12" ht="18.95" customHeight="1" thickBot="1" x14ac:dyDescent="0.3">
      <c r="A35" s="318"/>
      <c r="B35" s="319"/>
      <c r="C35" s="319">
        <f t="shared" si="5"/>
        <v>0</v>
      </c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18.95" customHeight="1" x14ac:dyDescent="0.25">
      <c r="A36" s="70">
        <v>7</v>
      </c>
      <c r="B36" s="209" t="s">
        <v>46</v>
      </c>
      <c r="C36" s="194">
        <f t="shared" si="5"/>
        <v>34</v>
      </c>
      <c r="D36" s="210"/>
      <c r="E36" s="210">
        <v>2</v>
      </c>
      <c r="F36" s="210">
        <v>1</v>
      </c>
      <c r="G36" s="210">
        <f t="shared" si="4"/>
        <v>1</v>
      </c>
      <c r="H36" s="210">
        <v>2</v>
      </c>
      <c r="I36" s="210">
        <v>1</v>
      </c>
      <c r="J36" s="210">
        <f>H36-I36</f>
        <v>1</v>
      </c>
      <c r="K36" s="210">
        <v>2</v>
      </c>
      <c r="L36" s="211">
        <v>2</v>
      </c>
    </row>
    <row r="37" spans="1:12" ht="18.95" customHeight="1" x14ac:dyDescent="0.25">
      <c r="A37" s="41">
        <v>8</v>
      </c>
      <c r="B37" s="212" t="s">
        <v>5</v>
      </c>
      <c r="C37" s="194">
        <f t="shared" si="5"/>
        <v>34</v>
      </c>
      <c r="D37" s="213"/>
      <c r="E37" s="214">
        <v>2</v>
      </c>
      <c r="F37" s="214">
        <v>1</v>
      </c>
      <c r="G37" s="213">
        <f t="shared" si="4"/>
        <v>1</v>
      </c>
      <c r="H37" s="214">
        <v>2</v>
      </c>
      <c r="I37" s="214">
        <v>1</v>
      </c>
      <c r="J37" s="213">
        <f>H37-I37</f>
        <v>1</v>
      </c>
      <c r="K37" s="214">
        <v>2</v>
      </c>
      <c r="L37" s="215">
        <v>2</v>
      </c>
    </row>
    <row r="38" spans="1:12" ht="18.95" customHeight="1" x14ac:dyDescent="0.25">
      <c r="A38" s="41">
        <v>9</v>
      </c>
      <c r="B38" s="212" t="s">
        <v>10</v>
      </c>
      <c r="C38" s="194">
        <f t="shared" si="5"/>
        <v>34</v>
      </c>
      <c r="D38" s="213"/>
      <c r="E38" s="214">
        <v>2</v>
      </c>
      <c r="F38" s="214">
        <v>1</v>
      </c>
      <c r="G38" s="213">
        <f t="shared" si="4"/>
        <v>1</v>
      </c>
      <c r="H38" s="214">
        <v>2</v>
      </c>
      <c r="I38" s="214">
        <v>1</v>
      </c>
      <c r="J38" s="213">
        <f>H38-I38</f>
        <v>1</v>
      </c>
      <c r="K38" s="214">
        <v>2</v>
      </c>
      <c r="L38" s="215">
        <v>2</v>
      </c>
    </row>
    <row r="39" spans="1:12" ht="18.95" customHeight="1" thickBot="1" x14ac:dyDescent="0.3">
      <c r="A39" s="71">
        <v>10</v>
      </c>
      <c r="B39" s="216" t="s">
        <v>90</v>
      </c>
      <c r="C39" s="194">
        <f t="shared" si="5"/>
        <v>34</v>
      </c>
      <c r="D39" s="217"/>
      <c r="E39" s="218">
        <v>2</v>
      </c>
      <c r="F39" s="218">
        <v>1</v>
      </c>
      <c r="G39" s="217">
        <f t="shared" si="4"/>
        <v>1</v>
      </c>
      <c r="H39" s="218">
        <v>2</v>
      </c>
      <c r="I39" s="218">
        <v>1</v>
      </c>
      <c r="J39" s="217">
        <f>H39-I39</f>
        <v>1</v>
      </c>
      <c r="K39" s="218">
        <v>2</v>
      </c>
      <c r="L39" s="219">
        <v>2</v>
      </c>
    </row>
    <row r="40" spans="1:12" ht="18.95" customHeight="1" thickBot="1" x14ac:dyDescent="0.3">
      <c r="A40" s="318"/>
      <c r="B40" s="319"/>
      <c r="C40" s="319">
        <f t="shared" si="5"/>
        <v>0</v>
      </c>
      <c r="D40" s="319"/>
      <c r="E40" s="319"/>
      <c r="F40" s="319"/>
      <c r="G40" s="319"/>
      <c r="H40" s="319"/>
      <c r="I40" s="319"/>
      <c r="J40" s="319"/>
      <c r="K40" s="319"/>
      <c r="L40" s="320"/>
    </row>
    <row r="41" spans="1:12" ht="18.95" customHeight="1" x14ac:dyDescent="0.25">
      <c r="A41" s="72">
        <v>11</v>
      </c>
      <c r="B41" s="220" t="s">
        <v>42</v>
      </c>
      <c r="C41" s="194">
        <f t="shared" si="5"/>
        <v>51</v>
      </c>
      <c r="D41" s="221"/>
      <c r="E41" s="222">
        <v>3</v>
      </c>
      <c r="F41" s="222">
        <v>2</v>
      </c>
      <c r="G41" s="222">
        <v>1</v>
      </c>
      <c r="H41" s="222">
        <v>3</v>
      </c>
      <c r="I41" s="222">
        <v>2</v>
      </c>
      <c r="J41" s="222">
        <v>1</v>
      </c>
      <c r="K41" s="222">
        <v>3</v>
      </c>
      <c r="L41" s="223">
        <v>3</v>
      </c>
    </row>
    <row r="42" spans="1:12" ht="18.95" customHeight="1" x14ac:dyDescent="0.25">
      <c r="A42" s="42">
        <v>12</v>
      </c>
      <c r="B42" s="224" t="s">
        <v>43</v>
      </c>
      <c r="C42" s="194">
        <f t="shared" si="5"/>
        <v>17</v>
      </c>
      <c r="D42" s="225"/>
      <c r="E42" s="226">
        <v>1</v>
      </c>
      <c r="F42" s="226">
        <v>0</v>
      </c>
      <c r="G42" s="226">
        <v>1</v>
      </c>
      <c r="H42" s="226">
        <v>1</v>
      </c>
      <c r="I42" s="226">
        <v>0</v>
      </c>
      <c r="J42" s="226">
        <v>1</v>
      </c>
      <c r="K42" s="226">
        <v>1</v>
      </c>
      <c r="L42" s="227">
        <v>1</v>
      </c>
    </row>
    <row r="43" spans="1:12" ht="18.95" customHeight="1" thickBot="1" x14ac:dyDescent="0.3">
      <c r="A43" s="42">
        <v>13</v>
      </c>
      <c r="B43" s="228" t="s">
        <v>86</v>
      </c>
      <c r="C43" s="229">
        <f t="shared" si="5"/>
        <v>51</v>
      </c>
      <c r="D43" s="230"/>
      <c r="E43" s="231">
        <v>3</v>
      </c>
      <c r="F43" s="231">
        <v>3</v>
      </c>
      <c r="G43" s="231">
        <f>E43-F43</f>
        <v>0</v>
      </c>
      <c r="H43" s="231">
        <v>3</v>
      </c>
      <c r="I43" s="231">
        <v>3</v>
      </c>
      <c r="J43" s="231">
        <f>H43-I43</f>
        <v>0</v>
      </c>
      <c r="K43" s="231">
        <v>3</v>
      </c>
      <c r="L43" s="232">
        <v>3</v>
      </c>
    </row>
    <row r="44" spans="1:12" s="172" customFormat="1" ht="18.95" customHeight="1" thickBot="1" x14ac:dyDescent="0.3">
      <c r="A44" s="186" t="s">
        <v>44</v>
      </c>
      <c r="B44" s="187">
        <f>C24+C44</f>
        <v>997</v>
      </c>
      <c r="C44" s="188">
        <f>SUM(C29:C43)</f>
        <v>484</v>
      </c>
      <c r="D44" s="188"/>
      <c r="E44" s="188">
        <f t="shared" ref="E44:L44" si="6">SUM(E29:E43)</f>
        <v>28</v>
      </c>
      <c r="F44" s="188">
        <f t="shared" si="6"/>
        <v>15</v>
      </c>
      <c r="G44" s="188">
        <f t="shared" si="6"/>
        <v>14</v>
      </c>
      <c r="H44" s="188">
        <f t="shared" si="6"/>
        <v>29</v>
      </c>
      <c r="I44" s="188">
        <f t="shared" si="6"/>
        <v>15</v>
      </c>
      <c r="J44" s="188">
        <f t="shared" si="6"/>
        <v>14</v>
      </c>
      <c r="K44" s="188">
        <f t="shared" si="6"/>
        <v>28</v>
      </c>
      <c r="L44" s="188">
        <f t="shared" si="6"/>
        <v>28</v>
      </c>
    </row>
  </sheetData>
  <mergeCells count="29">
    <mergeCell ref="D7:D8"/>
    <mergeCell ref="F7:G7"/>
    <mergeCell ref="H7:H8"/>
    <mergeCell ref="A1:E1"/>
    <mergeCell ref="A2:E2"/>
    <mergeCell ref="A3:L3"/>
    <mergeCell ref="A4:L4"/>
    <mergeCell ref="A5:L5"/>
    <mergeCell ref="A6:K6"/>
    <mergeCell ref="H27:H28"/>
    <mergeCell ref="I7:J7"/>
    <mergeCell ref="K7:K8"/>
    <mergeCell ref="L7:L8"/>
    <mergeCell ref="A15:L15"/>
    <mergeCell ref="A20:L20"/>
    <mergeCell ref="A26:K26"/>
    <mergeCell ref="A7:A8"/>
    <mergeCell ref="B7:B8"/>
    <mergeCell ref="C7:C8"/>
    <mergeCell ref="I27:J27"/>
    <mergeCell ref="K27:K28"/>
    <mergeCell ref="L27:L28"/>
    <mergeCell ref="A35:L35"/>
    <mergeCell ref="A40:L40"/>
    <mergeCell ref="A27:A28"/>
    <mergeCell ref="B27:B28"/>
    <mergeCell ref="C27:C28"/>
    <mergeCell ref="D27:E28"/>
    <mergeCell ref="F27:G27"/>
  </mergeCells>
  <pageMargins left="0.67" right="0.48" top="0.41" bottom="0.4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K10</vt:lpstr>
      <vt:lpstr>K11.</vt:lpstr>
      <vt:lpstr>K12</vt:lpstr>
      <vt:lpstr>TH- 35 tuan (K10) </vt:lpstr>
      <vt:lpstr>TH- 35 tuan (K11)</vt:lpstr>
      <vt:lpstr>TH- 35 tuan (K12)</vt:lpstr>
      <vt:lpstr>10(A1,2,3,4)</vt:lpstr>
      <vt:lpstr>10A5</vt:lpstr>
      <vt:lpstr>10A6</vt:lpstr>
      <vt:lpstr>10A7,8</vt:lpstr>
      <vt:lpstr>10A9,10</vt:lpstr>
      <vt:lpstr>10A11</vt:lpstr>
      <vt:lpstr>11(A1-A7)</vt:lpstr>
      <vt:lpstr>11A8,9</vt:lpstr>
      <vt:lpstr>11A10</vt:lpstr>
      <vt:lpstr>11A11</vt:lpstr>
      <vt:lpstr>12(A1,2,3,4,5)</vt:lpstr>
      <vt:lpstr>12A6</vt:lpstr>
      <vt:lpstr>12A7,8</vt:lpstr>
      <vt:lpstr>12A9</vt:lpstr>
      <vt:lpstr>12A10</vt:lpstr>
      <vt:lpstr>12A11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Van Nam</dc:creator>
  <cp:lastModifiedBy>BAOANH</cp:lastModifiedBy>
  <cp:lastPrinted>2025-08-27T00:57:26Z</cp:lastPrinted>
  <dcterms:created xsi:type="dcterms:W3CDTF">2020-08-20T13:13:46Z</dcterms:created>
  <dcterms:modified xsi:type="dcterms:W3CDTF">2025-10-02T08:26:07Z</dcterms:modified>
</cp:coreProperties>
</file>